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9 кл" sheetId="1" r:id="rId1"/>
    <sheet name="график9кл" sheetId="3" r:id="rId2"/>
  </sheets>
  <definedNames>
    <definedName name="_xlnm.Print_Area" localSheetId="0">'9 кл'!$A$1:$R$111</definedName>
    <definedName name="_xlnm.Print_Area" localSheetId="1">график9кл!$A$1:$AU$28</definedName>
  </definedNames>
  <calcPr calcId="144525"/>
</workbook>
</file>

<file path=xl/calcChain.xml><?xml version="1.0" encoding="utf-8"?>
<calcChain xmlns="http://schemas.openxmlformats.org/spreadsheetml/2006/main">
  <c r="G103" i="1" l="1"/>
  <c r="H103" i="1"/>
  <c r="I103" i="1"/>
  <c r="J103" i="1"/>
  <c r="K103" i="1"/>
  <c r="L103" i="1"/>
  <c r="M103" i="1"/>
  <c r="N103" i="1"/>
  <c r="O103" i="1"/>
  <c r="P103" i="1"/>
  <c r="Q103" i="1"/>
  <c r="R103" i="1"/>
  <c r="F103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F100" i="1"/>
  <c r="G99" i="1"/>
  <c r="H99" i="1"/>
  <c r="I99" i="1"/>
  <c r="Q99" i="1"/>
  <c r="R99" i="1"/>
  <c r="F99" i="1"/>
  <c r="G84" i="1"/>
  <c r="H84" i="1"/>
  <c r="I84" i="1"/>
  <c r="Q84" i="1"/>
  <c r="R84" i="1"/>
  <c r="F84" i="1"/>
  <c r="G77" i="1"/>
  <c r="Q77" i="1"/>
  <c r="F77" i="1"/>
  <c r="G74" i="1"/>
  <c r="H74" i="1"/>
  <c r="Q74" i="1"/>
  <c r="F74" i="1"/>
  <c r="G72" i="1"/>
  <c r="H72" i="1"/>
  <c r="I72" i="1"/>
  <c r="J72" i="1"/>
  <c r="K72" i="1"/>
  <c r="L72" i="1"/>
  <c r="M72" i="1"/>
  <c r="N72" i="1"/>
  <c r="O72" i="1"/>
  <c r="P72" i="1"/>
  <c r="F72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0" i="1"/>
  <c r="S5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70" i="1"/>
  <c r="S71" i="1"/>
  <c r="S72" i="1"/>
  <c r="G69" i="1"/>
  <c r="H69" i="1"/>
  <c r="I69" i="1"/>
  <c r="N69" i="1"/>
  <c r="O69" i="1"/>
  <c r="P69" i="1"/>
  <c r="F69" i="1"/>
  <c r="G54" i="1"/>
  <c r="H54" i="1"/>
  <c r="I54" i="1"/>
  <c r="O54" i="1"/>
  <c r="P54" i="1"/>
  <c r="F54" i="1"/>
  <c r="G60" i="1"/>
  <c r="H60" i="1"/>
  <c r="I60" i="1"/>
  <c r="O60" i="1"/>
  <c r="F60" i="1"/>
  <c r="G57" i="1"/>
  <c r="H57" i="1"/>
  <c r="I57" i="1"/>
  <c r="O57" i="1"/>
  <c r="P57" i="1"/>
  <c r="F57" i="1"/>
  <c r="G52" i="1"/>
  <c r="H52" i="1"/>
  <c r="I52" i="1"/>
  <c r="K52" i="1"/>
  <c r="N52" i="1"/>
  <c r="F52" i="1"/>
  <c r="G32" i="1"/>
  <c r="H32" i="1"/>
  <c r="I32" i="1"/>
  <c r="M32" i="1"/>
  <c r="N32" i="1"/>
  <c r="F32" i="1"/>
  <c r="K49" i="1"/>
  <c r="L49" i="1"/>
  <c r="L52" i="1" s="1"/>
  <c r="G43" i="1"/>
  <c r="G49" i="1" s="1"/>
  <c r="H43" i="1"/>
  <c r="H49" i="1" s="1"/>
  <c r="I43" i="1"/>
  <c r="I49" i="1" s="1"/>
  <c r="M43" i="1"/>
  <c r="N43" i="1"/>
  <c r="N49" i="1" s="1"/>
  <c r="F43" i="1"/>
  <c r="G40" i="1"/>
  <c r="H40" i="1"/>
  <c r="I40" i="1"/>
  <c r="M40" i="1"/>
  <c r="N40" i="1"/>
  <c r="F40" i="1"/>
  <c r="F49" i="1" s="1"/>
  <c r="G36" i="1"/>
  <c r="H36" i="1"/>
  <c r="I36" i="1"/>
  <c r="M36" i="1"/>
  <c r="F36" i="1"/>
  <c r="G33" i="1"/>
  <c r="H33" i="1"/>
  <c r="I33" i="1"/>
  <c r="N33" i="1"/>
  <c r="F33" i="1"/>
  <c r="T35" i="1"/>
  <c r="T34" i="1"/>
  <c r="G24" i="1"/>
  <c r="H24" i="1"/>
  <c r="I24" i="1"/>
  <c r="M24" i="1"/>
  <c r="N24" i="1"/>
  <c r="F24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G7" i="1"/>
  <c r="H7" i="1"/>
  <c r="I7" i="1"/>
  <c r="K7" i="1"/>
  <c r="L7" i="1"/>
  <c r="M7" i="1"/>
  <c r="N7" i="1"/>
  <c r="O7" i="1"/>
  <c r="P7" i="1"/>
  <c r="Q7" i="1"/>
  <c r="R7" i="1"/>
  <c r="F7" i="1"/>
  <c r="M49" i="1" l="1"/>
  <c r="S49" i="1"/>
  <c r="L69" i="1"/>
  <c r="K69" i="1"/>
  <c r="S24" i="1"/>
  <c r="S7" i="1"/>
  <c r="AS28" i="3"/>
  <c r="I28" i="3"/>
  <c r="S28" i="3"/>
  <c r="C28" i="3"/>
  <c r="AM28" i="3"/>
  <c r="AF28" i="3"/>
  <c r="Z28" i="3"/>
  <c r="O28" i="3"/>
  <c r="M69" i="1" l="1"/>
  <c r="M52" i="1"/>
  <c r="S52" i="1" s="1"/>
  <c r="S69" i="1"/>
</calcChain>
</file>

<file path=xl/sharedStrings.xml><?xml version="1.0" encoding="utf-8"?>
<sst xmlns="http://schemas.openxmlformats.org/spreadsheetml/2006/main" count="509" uniqueCount="260">
  <si>
    <t>ІІІ. Оқу процесінің жоспары</t>
  </si>
  <si>
    <t>№Р/С</t>
  </si>
  <si>
    <t>Семестрлар бойынша бөлу</t>
  </si>
  <si>
    <t xml:space="preserve">Міндетті оқу сабақтары </t>
  </si>
  <si>
    <t xml:space="preserve">Курстық жұмыс </t>
  </si>
  <si>
    <t xml:space="preserve">Міндетті оқу сабақтарын курстар бойынша бөлу </t>
  </si>
  <si>
    <t>Емтихан</t>
  </si>
  <si>
    <t>Сынақ</t>
  </si>
  <si>
    <t xml:space="preserve">Бақылау жұмысы </t>
  </si>
  <si>
    <t xml:space="preserve">Барлығы </t>
  </si>
  <si>
    <t>Соның ішінде</t>
  </si>
  <si>
    <t>1курс</t>
  </si>
  <si>
    <t>2курс</t>
  </si>
  <si>
    <t>3курс</t>
  </si>
  <si>
    <t>4курс</t>
  </si>
  <si>
    <t>теория</t>
  </si>
  <si>
    <t xml:space="preserve">тәжірбие </t>
  </si>
  <si>
    <t xml:space="preserve">Қазақстан тарихы </t>
  </si>
  <si>
    <t xml:space="preserve">Дене тәрбиесі </t>
  </si>
  <si>
    <t xml:space="preserve">Мәдениеттану </t>
  </si>
  <si>
    <t xml:space="preserve">Философия негіздері </t>
  </si>
  <si>
    <t xml:space="preserve">Экономика негіздері </t>
  </si>
  <si>
    <t>Хаттама №______  «_______»  ________ 2016 жыл</t>
  </si>
  <si>
    <t>II</t>
  </si>
  <si>
    <t>III</t>
  </si>
  <si>
    <t>IV</t>
  </si>
  <si>
    <t>Қорытынды аттестация</t>
  </si>
  <si>
    <t>Курстар</t>
  </si>
  <si>
    <t xml:space="preserve">Теориялық және практикалық сабақтар </t>
  </si>
  <si>
    <t>Барлығы</t>
  </si>
  <si>
    <t>Қорытынды:</t>
  </si>
  <si>
    <t>02</t>
  </si>
  <si>
    <t>1</t>
  </si>
  <si>
    <t>7</t>
  </si>
  <si>
    <t>6</t>
  </si>
  <si>
    <t>8</t>
  </si>
  <si>
    <t>14</t>
  </si>
  <si>
    <t>13</t>
  </si>
  <si>
    <t>20</t>
  </si>
  <si>
    <t>21</t>
  </si>
  <si>
    <t>28</t>
  </si>
  <si>
    <t>1-6</t>
  </si>
  <si>
    <t>7-13</t>
  </si>
  <si>
    <t>14-20</t>
  </si>
  <si>
    <t>21-27</t>
  </si>
  <si>
    <t>28-04</t>
  </si>
  <si>
    <t>09</t>
  </si>
  <si>
    <t>5-11</t>
  </si>
  <si>
    <t>12-18</t>
  </si>
  <si>
    <t>19-25</t>
  </si>
  <si>
    <t>26-01</t>
  </si>
  <si>
    <t>10</t>
  </si>
  <si>
    <t>02-08</t>
  </si>
  <si>
    <t>09-15</t>
  </si>
  <si>
    <t>16-22</t>
  </si>
  <si>
    <t>23-29</t>
  </si>
  <si>
    <t>30-06</t>
  </si>
  <si>
    <t>11</t>
  </si>
  <si>
    <t>07-13</t>
  </si>
  <si>
    <t>28-03</t>
  </si>
  <si>
    <t>12</t>
  </si>
  <si>
    <t>04-10</t>
  </si>
  <si>
    <t>11-17</t>
  </si>
  <si>
    <t>18-24</t>
  </si>
  <si>
    <t>25-31</t>
  </si>
  <si>
    <t>01</t>
  </si>
  <si>
    <t>01-07</t>
  </si>
  <si>
    <t>08-14</t>
  </si>
  <si>
    <t>15-21</t>
  </si>
  <si>
    <t>22-28</t>
  </si>
  <si>
    <t>29-04</t>
  </si>
  <si>
    <t>05-11</t>
  </si>
  <si>
    <t>26-02</t>
  </si>
  <si>
    <t>04</t>
  </si>
  <si>
    <t>03</t>
  </si>
  <si>
    <t>03-09</t>
  </si>
  <si>
    <t>10-16</t>
  </si>
  <si>
    <t>17-23</t>
  </si>
  <si>
    <t>24-30</t>
  </si>
  <si>
    <t>31-06</t>
  </si>
  <si>
    <t>05</t>
  </si>
  <si>
    <t>06</t>
  </si>
  <si>
    <t>2</t>
  </si>
  <si>
    <t>3</t>
  </si>
  <si>
    <t>4</t>
  </si>
  <si>
    <t>5</t>
  </si>
  <si>
    <t>9</t>
  </si>
  <si>
    <t>15</t>
  </si>
  <si>
    <t>16</t>
  </si>
  <si>
    <t>18</t>
  </si>
  <si>
    <t>19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</si>
  <si>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</si>
  <si>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</si>
  <si>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</si>
  <si>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</si>
  <si>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</si>
  <si>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</si>
  <si>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</si>
  <si>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</si>
  <si>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</si>
  <si>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</si>
  <si>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</si>
  <si>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</si>
  <si>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</si>
  <si>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</si>
  <si>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</si>
  <si>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</si>
  <si>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к</t>
  </si>
  <si>
    <t>э</t>
  </si>
  <si>
    <t>2 курс</t>
  </si>
  <si>
    <t>3 курс</t>
  </si>
  <si>
    <t>4 курс</t>
  </si>
  <si>
    <t>да- дипломалды практика</t>
  </si>
  <si>
    <t>э-емтихан</t>
  </si>
  <si>
    <t>к-демалыс</t>
  </si>
  <si>
    <t>о -оқу практикасы</t>
  </si>
  <si>
    <t>І</t>
  </si>
  <si>
    <t>Оку практикасы</t>
  </si>
  <si>
    <t>Демалыс</t>
  </si>
  <si>
    <t>Бюждеттік уақыт бойынша жинақ (аптамен)</t>
  </si>
  <si>
    <t>К</t>
  </si>
  <si>
    <t>Ф</t>
  </si>
  <si>
    <t xml:space="preserve">Орыс тілі </t>
  </si>
  <si>
    <t>Жалпы білім беру пәндері</t>
  </si>
  <si>
    <t xml:space="preserve">ЖПБ.00     </t>
  </si>
  <si>
    <t xml:space="preserve">Қазақ тілі </t>
  </si>
  <si>
    <t>Орыс әдебиеті</t>
  </si>
  <si>
    <t xml:space="preserve">Қазақ әдебиеті </t>
  </si>
  <si>
    <t xml:space="preserve">Шет тілі </t>
  </si>
  <si>
    <t>Дүние жүзі тарихы</t>
  </si>
  <si>
    <t>Қоғамтану</t>
  </si>
  <si>
    <t>География</t>
  </si>
  <si>
    <t>Математика</t>
  </si>
  <si>
    <t>Информатика</t>
  </si>
  <si>
    <t xml:space="preserve">Физика </t>
  </si>
  <si>
    <t>Биология</t>
  </si>
  <si>
    <t xml:space="preserve">Алғашқы әскери дайындық </t>
  </si>
  <si>
    <t xml:space="preserve">Химия </t>
  </si>
  <si>
    <t xml:space="preserve">Табиғатты пайдаланудың экологиялық негіздері </t>
  </si>
  <si>
    <t>Кәсіптік қызметке ақпараттық технологиялар</t>
  </si>
  <si>
    <t xml:space="preserve">Патологиялық физиология және патологиялық анатомия </t>
  </si>
  <si>
    <t xml:space="preserve">Емтихан </t>
  </si>
  <si>
    <t>Арнаулы технологиялық пәндер циклында қарастырып, мақұлданды. Қазақстан Республикасы Білім және ғылым министрлігінің 2013 жылгы 10 шілдедегі №268 бұйрығына 352-қосымшасын басшылыққа ала отырып, жасақталды.</t>
  </si>
  <si>
    <t>Пән атаулары/</t>
  </si>
  <si>
    <t>БМ 01</t>
  </si>
  <si>
    <t>Кәсіптік қызмет аясында кәсіптік лексиканы қолдану</t>
  </si>
  <si>
    <t>+</t>
  </si>
  <si>
    <t xml:space="preserve">Кәсіптік орыс тілі </t>
  </si>
  <si>
    <t xml:space="preserve">Кәсіптік  шет тілі </t>
  </si>
  <si>
    <t>БМ 02</t>
  </si>
  <si>
    <t>Мемлекеттік тілде іс қағаздарын құрастыру</t>
  </si>
  <si>
    <t>Мемлекеттік тілде іс қағаздарын жүргізу</t>
  </si>
  <si>
    <t>БМ 03</t>
  </si>
  <si>
    <t>Физикалық қасиеттерді дамыту және жетілдіру</t>
  </si>
  <si>
    <t>1513022 – «Жануарлар мен құстарды жасанды ұрықтандыру операторы» біліктілігі</t>
  </si>
  <si>
    <t>КМ</t>
  </si>
  <si>
    <t>Кәсіптік модульдер</t>
  </si>
  <si>
    <t>Акушерлік генекология және көбеюдің биотехникасы</t>
  </si>
  <si>
    <t xml:space="preserve">Еңбекті қорғау </t>
  </si>
  <si>
    <t>КМ 02</t>
  </si>
  <si>
    <t>Жануарлар жасушасының құрылысы және жануар ағзасы жүйесінің топографиялық ерекшелігі</t>
  </si>
  <si>
    <t>КҚ 2</t>
  </si>
  <si>
    <t xml:space="preserve">Цитология, эмбриология, гистология </t>
  </si>
  <si>
    <t xml:space="preserve">Жануарлар анатомиясы  және физиологиясы </t>
  </si>
  <si>
    <t>КМ 03</t>
  </si>
  <si>
    <t>КҚ 3</t>
  </si>
  <si>
    <t>Ботаника және мал азығын өндіру негіздері</t>
  </si>
  <si>
    <t xml:space="preserve">Малды азықтандыру негізі </t>
  </si>
  <si>
    <t>КМ 04</t>
  </si>
  <si>
    <t>КҚ 4</t>
  </si>
  <si>
    <t xml:space="preserve">Зоология </t>
  </si>
  <si>
    <t xml:space="preserve">Генетика </t>
  </si>
  <si>
    <t>БҚАМ 01</t>
  </si>
  <si>
    <t>АА 01</t>
  </si>
  <si>
    <t>Аралық аттестаттау</t>
  </si>
  <si>
    <t>ҚА 01</t>
  </si>
  <si>
    <t>Қорытынды аттестаттау</t>
  </si>
  <si>
    <t>Міндетті оқытуға жиыны</t>
  </si>
  <si>
    <t>Консультациялар</t>
  </si>
  <si>
    <t xml:space="preserve">Факультативтік сабақтар </t>
  </si>
  <si>
    <t>БАРЛЫҒЫ</t>
  </si>
  <si>
    <r>
      <t xml:space="preserve">Жануарларды қолдан </t>
    </r>
    <r>
      <rPr>
        <b/>
        <sz val="12"/>
        <color theme="1"/>
        <rFont val="Times New Roman"/>
        <family val="1"/>
        <charset val="204"/>
      </rPr>
      <t>ұрықтандыру жүргізу</t>
    </r>
  </si>
  <si>
    <t>КМ1</t>
  </si>
  <si>
    <t>ҚҚ 1</t>
  </si>
  <si>
    <t>Азық өсімдіктерінің пайдалы белгілерін және жануарлар мен құстарды тамақтандыру ережелерін анықтау</t>
  </si>
  <si>
    <t>Білім беру ұйымы анықтайтын модульдер</t>
  </si>
  <si>
    <t>1513012- «Жануарларды ветеринарлық өндеу жөніндегі оператор» біліктілігі</t>
  </si>
  <si>
    <t>КМ 05</t>
  </si>
  <si>
    <t>Ауру жануарларды диагностикалау</t>
  </si>
  <si>
    <t>КҚ 5</t>
  </si>
  <si>
    <t>Ішке жұқпайтын аурулар клиникалық диагностикасымен және радиобиологиясымен</t>
  </si>
  <si>
    <t>КМ 06</t>
  </si>
  <si>
    <t>Жануарлардың ауруына қарсы іс-шаралар өткізу</t>
  </si>
  <si>
    <t>Ветеринарлық істі ұйымдастыру</t>
  </si>
  <si>
    <t>Зоогигиена және ветеринарлық санитария</t>
  </si>
  <si>
    <t>КМ 07</t>
  </si>
  <si>
    <t>Дәрілік заттарды жануарлардың ағзасына салу</t>
  </si>
  <si>
    <t>Латын тілі</t>
  </si>
  <si>
    <t>Фармакология және токсикологиясымен</t>
  </si>
  <si>
    <t>КМ 08</t>
  </si>
  <si>
    <t>Мал шаруашылығында ақпаратты технологияларды қолдану</t>
  </si>
  <si>
    <t>КҚ 8</t>
  </si>
  <si>
    <t>БҚАМ 02</t>
  </si>
  <si>
    <t>Өндірістік практика</t>
  </si>
  <si>
    <t>Біліктіліктің жоғарылатылған деңгейі үшін міндетті оқытуға жиыны</t>
  </si>
  <si>
    <t>1513053- «Ветеринарлық фельдшер» біліктілігі</t>
  </si>
  <si>
    <t>БМ</t>
  </si>
  <si>
    <t>Базалық модульдер</t>
  </si>
  <si>
    <t>БМ 04</t>
  </si>
  <si>
    <t>Қоғам мен еңбек ұжымында әлеуметтену және бейімделу үшін әлеуметтік ғылымдар негіздерін қолдану</t>
  </si>
  <si>
    <t>Әлеуметтану және саясаттану</t>
  </si>
  <si>
    <t>Құқық негіздері</t>
  </si>
  <si>
    <t>БМ 05</t>
  </si>
  <si>
    <t>Кәсіптік қызметте экономиканың базалық білімдерін қолдану</t>
  </si>
  <si>
    <t>КМ 09</t>
  </si>
  <si>
    <t>Жануарларға алғашқы емдік көмек көрсету</t>
  </si>
  <si>
    <t>КҚ 9</t>
  </si>
  <si>
    <t>Мал дәрігерлік хирургия</t>
  </si>
  <si>
    <t>КМ 10</t>
  </si>
  <si>
    <t>Жануарлардың өлексесін сою және оларды жою</t>
  </si>
  <si>
    <t>КҚ 10</t>
  </si>
  <si>
    <t>КМ 11</t>
  </si>
  <si>
    <t>Жануарлардың жұқпалы ауруларын диагностикалау</t>
  </si>
  <si>
    <t>ҚК 11</t>
  </si>
  <si>
    <t xml:space="preserve">Індеттану микробиологиясымен </t>
  </si>
  <si>
    <t>КМ 12</t>
  </si>
  <si>
    <t>ҚК 12</t>
  </si>
  <si>
    <t xml:space="preserve">Паразитология және инвазиялық аурулар </t>
  </si>
  <si>
    <t>КМ 13</t>
  </si>
  <si>
    <t>Мал және өсімдік өнімдері мен шикізатына ветеринарлық-санитарлық сараптама жүргізу</t>
  </si>
  <si>
    <t>ҚК 13</t>
  </si>
  <si>
    <t>Өсімдік және жануарлар текті өнімдердің сапасын ветеринарлық – санитарлық сараптау</t>
  </si>
  <si>
    <t>КМ 14</t>
  </si>
  <si>
    <t xml:space="preserve">Дипломалды практика </t>
  </si>
  <si>
    <t>БҰАМ 03</t>
  </si>
  <si>
    <t>АА 03</t>
  </si>
  <si>
    <t>ҚА 03</t>
  </si>
  <si>
    <t>Орта буын маманы деңгейі үшін міндетті оқытуға жиыны</t>
  </si>
  <si>
    <t>Барлығы:</t>
  </si>
  <si>
    <t>Тұқымды асылдандыру жұмысын жүзеге асыру</t>
  </si>
  <si>
    <t>Жануарлар мен құстардың инвазиялық ауруларын диагностикалау</t>
  </si>
  <si>
    <t>Оқу- өндірістік тәжірибе</t>
  </si>
  <si>
    <t>Төрайымы ___________________________В.Дахиева</t>
  </si>
  <si>
    <t>Аграрлы бөлім меңгерушісі ____________  З.Утикеев</t>
  </si>
  <si>
    <t xml:space="preserve">Дайындаған: Директордың оқу ісі жөніндегі орынбасары  _______М.С.Лапиденова                          </t>
  </si>
  <si>
    <t>да</t>
  </si>
  <si>
    <t>дж</t>
  </si>
  <si>
    <t>Біліктілігі: 1204123 техник- механик</t>
  </si>
  <si>
    <t>Оқу мерзімі: 2 жыл 10 ай</t>
  </si>
  <si>
    <t>Мамандығы: 1201000 "Автомобиль көліктеріне техникалық өызмет көрсету, жөндеу, пайдалану"</t>
  </si>
  <si>
    <t xml:space="preserve"> </t>
  </si>
  <si>
    <t>.</t>
  </si>
  <si>
    <t>о</t>
  </si>
  <si>
    <t>1 курс</t>
  </si>
  <si>
    <t>ө</t>
  </si>
  <si>
    <t>Технологиялық практика/өнд</t>
  </si>
  <si>
    <t>Дипломалды практика/ дж</t>
  </si>
  <si>
    <t>ө- өнд.прак</t>
  </si>
  <si>
    <t>дж- дипломдық жобалау</t>
  </si>
  <si>
    <t>2019-2020 оқу жылының оқу үрдісінің кестесі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</si>
</sst>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i/>
      <sz val="10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.5"/>
      <color rgb="FF000000"/>
      <name val="Courier New"/>
      <family val="3"/>
      <charset val="204"/>
    </font>
    <font>
      <sz val="11.5"/>
      <color rgb="FF00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49" fontId="20" fillId="0" borderId="1" xfId="0" applyNumberFormat="1" applyFont="1" applyBorder="1"/>
    <xf numFmtId="0" fontId="20" fillId="0" borderId="1" xfId="0" applyFont="1" applyBorder="1"/>
    <xf numFmtId="49" fontId="4" fillId="0" borderId="1" xfId="0" applyNumberFormat="1" applyFont="1" applyBorder="1"/>
    <xf numFmtId="49" fontId="20" fillId="0" borderId="1" xfId="0" applyNumberFormat="1" applyFont="1" applyBorder="1" applyAlignment="1"/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49" fontId="21" fillId="0" borderId="1" xfId="0" applyNumberFormat="1" applyFont="1" applyBorder="1"/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" fontId="17" fillId="0" borderId="1" xfId="0" applyNumberFormat="1" applyFont="1" applyBorder="1" applyAlignment="1">
      <alignment vertical="center"/>
    </xf>
    <xf numFmtId="49" fontId="22" fillId="0" borderId="0" xfId="0" applyNumberFormat="1" applyFont="1"/>
    <xf numFmtId="49" fontId="3" fillId="0" borderId="0" xfId="0" applyNumberFormat="1" applyFont="1"/>
    <xf numFmtId="0" fontId="3" fillId="0" borderId="0" xfId="0" applyFont="1"/>
    <xf numFmtId="0" fontId="22" fillId="0" borderId="0" xfId="0" applyFont="1"/>
    <xf numFmtId="49" fontId="9" fillId="0" borderId="1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3" fillId="0" borderId="0" xfId="0" applyFont="1"/>
    <xf numFmtId="0" fontId="1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23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4" fillId="0" borderId="8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3" fillId="0" borderId="14" xfId="0" applyFont="1" applyBorder="1" applyAlignment="1">
      <alignment vertical="center" wrapText="1"/>
    </xf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 applyBorder="1"/>
    <xf numFmtId="0" fontId="12" fillId="0" borderId="1" xfId="0" applyFont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" fillId="0" borderId="0" xfId="0" applyNumberFormat="1" applyFont="1"/>
    <xf numFmtId="0" fontId="10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view="pageBreakPreview" zoomScale="60" zoomScaleNormal="100" workbookViewId="0">
      <pane ySplit="4" topLeftCell="A67" activePane="bottomLeft" state="frozen"/>
      <selection pane="bottomLeft" activeCell="B67" sqref="B67"/>
    </sheetView>
  </sheetViews>
  <sheetFormatPr defaultRowHeight="15" x14ac:dyDescent="0.25"/>
  <cols>
    <col min="1" max="1" width="9.85546875" style="47" customWidth="1"/>
    <col min="2" max="2" width="47" style="47" customWidth="1"/>
    <col min="3" max="3" width="8.140625" style="49" customWidth="1"/>
    <col min="4" max="4" width="6.5703125" style="49" customWidth="1"/>
    <col min="5" max="5" width="8.7109375" style="49" customWidth="1"/>
    <col min="6" max="6" width="11.7109375" style="49" customWidth="1"/>
    <col min="7" max="7" width="8.7109375" style="49" customWidth="1"/>
    <col min="8" max="8" width="8.28515625" style="49" customWidth="1"/>
    <col min="9" max="10" width="8.140625" style="49" customWidth="1"/>
    <col min="11" max="11" width="6.7109375" style="49" customWidth="1"/>
    <col min="12" max="12" width="5.85546875" style="49" customWidth="1"/>
    <col min="13" max="14" width="5.140625" style="49" customWidth="1"/>
    <col min="15" max="15" width="6" style="47" customWidth="1"/>
    <col min="16" max="16" width="6.140625" style="47" customWidth="1"/>
    <col min="17" max="17" width="6.5703125" style="47" customWidth="1"/>
    <col min="18" max="18" width="5.7109375" style="47" customWidth="1"/>
    <col min="19" max="20" width="9.140625" style="128"/>
    <col min="21" max="16384" width="9.140625" style="47"/>
  </cols>
  <sheetData>
    <row r="1" spans="1:24" ht="15.75" customHeight="1" x14ac:dyDescent="0.25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1"/>
      <c r="T1" s="11"/>
      <c r="U1" s="46"/>
      <c r="V1" s="46"/>
      <c r="W1" s="46"/>
      <c r="X1" s="46"/>
    </row>
    <row r="2" spans="1:24" ht="26.25" customHeight="1" x14ac:dyDescent="0.25">
      <c r="A2" s="136" t="s">
        <v>1</v>
      </c>
      <c r="B2" s="141" t="s">
        <v>143</v>
      </c>
      <c r="C2" s="137" t="s">
        <v>2</v>
      </c>
      <c r="D2" s="138"/>
      <c r="E2" s="139"/>
      <c r="F2" s="140" t="s">
        <v>3</v>
      </c>
      <c r="G2" s="140"/>
      <c r="H2" s="140"/>
      <c r="I2" s="140" t="s">
        <v>241</v>
      </c>
      <c r="J2" s="141" t="s">
        <v>4</v>
      </c>
      <c r="K2" s="140" t="s">
        <v>5</v>
      </c>
      <c r="L2" s="140"/>
      <c r="M2" s="140"/>
      <c r="N2" s="140"/>
      <c r="O2" s="140"/>
      <c r="P2" s="140"/>
      <c r="Q2" s="140"/>
      <c r="R2" s="140"/>
      <c r="S2" s="11"/>
      <c r="T2" s="11"/>
      <c r="U2" s="46"/>
      <c r="V2" s="46"/>
      <c r="W2" s="46"/>
      <c r="X2" s="46"/>
    </row>
    <row r="3" spans="1:24" ht="15.75" customHeight="1" x14ac:dyDescent="0.25">
      <c r="A3" s="136"/>
      <c r="B3" s="142"/>
      <c r="C3" s="140" t="s">
        <v>6</v>
      </c>
      <c r="D3" s="140" t="s">
        <v>7</v>
      </c>
      <c r="E3" s="140" t="s">
        <v>8</v>
      </c>
      <c r="F3" s="140" t="s">
        <v>9</v>
      </c>
      <c r="G3" s="140" t="s">
        <v>10</v>
      </c>
      <c r="H3" s="140"/>
      <c r="I3" s="140"/>
      <c r="J3" s="142"/>
      <c r="K3" s="144" t="s">
        <v>11</v>
      </c>
      <c r="L3" s="145"/>
      <c r="M3" s="144" t="s">
        <v>12</v>
      </c>
      <c r="N3" s="145"/>
      <c r="O3" s="144" t="s">
        <v>13</v>
      </c>
      <c r="P3" s="145"/>
      <c r="Q3" s="144" t="s">
        <v>14</v>
      </c>
      <c r="R3" s="145"/>
      <c r="S3" s="11"/>
      <c r="T3" s="11"/>
      <c r="U3" s="46"/>
      <c r="V3" s="46"/>
      <c r="W3" s="46"/>
      <c r="X3" s="46"/>
    </row>
    <row r="4" spans="1:24" ht="14.25" customHeight="1" x14ac:dyDescent="0.25">
      <c r="A4" s="136"/>
      <c r="B4" s="143"/>
      <c r="C4" s="140"/>
      <c r="D4" s="140"/>
      <c r="E4" s="140"/>
      <c r="F4" s="140"/>
      <c r="G4" s="1" t="s">
        <v>15</v>
      </c>
      <c r="H4" s="1" t="s">
        <v>16</v>
      </c>
      <c r="I4" s="140"/>
      <c r="J4" s="143"/>
      <c r="K4" s="1"/>
      <c r="L4" s="1"/>
      <c r="M4" s="1"/>
      <c r="N4" s="1"/>
      <c r="O4" s="1"/>
      <c r="P4" s="1"/>
      <c r="Q4" s="1"/>
      <c r="R4" s="121"/>
      <c r="S4" s="11"/>
      <c r="T4" s="11"/>
      <c r="U4" s="46"/>
      <c r="V4" s="46"/>
      <c r="W4" s="46"/>
      <c r="X4" s="46"/>
    </row>
    <row r="5" spans="1:24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65"/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64">
        <v>17</v>
      </c>
      <c r="S5" s="11"/>
      <c r="T5" s="11"/>
      <c r="U5" s="46"/>
      <c r="V5" s="46"/>
      <c r="W5" s="46"/>
      <c r="X5" s="46"/>
    </row>
    <row r="6" spans="1:24" x14ac:dyDescent="0.25">
      <c r="A6" s="1"/>
      <c r="B6" s="1"/>
      <c r="C6" s="1"/>
      <c r="D6" s="1"/>
      <c r="E6" s="1"/>
      <c r="F6" s="1"/>
      <c r="G6" s="1"/>
      <c r="H6" s="1"/>
      <c r="I6" s="1"/>
      <c r="J6" s="65"/>
      <c r="K6" s="1"/>
      <c r="L6" s="1"/>
      <c r="M6" s="1"/>
      <c r="N6" s="1"/>
      <c r="O6" s="1"/>
      <c r="P6" s="1"/>
      <c r="Q6" s="1"/>
      <c r="R6" s="64"/>
      <c r="S6" s="11"/>
      <c r="T6" s="11"/>
      <c r="U6" s="46"/>
      <c r="V6" s="46"/>
      <c r="W6" s="46"/>
      <c r="X6" s="46"/>
    </row>
    <row r="7" spans="1:24" ht="15" customHeight="1" x14ac:dyDescent="0.25">
      <c r="A7" s="4" t="s">
        <v>124</v>
      </c>
      <c r="B7" s="7" t="s">
        <v>123</v>
      </c>
      <c r="C7" s="4"/>
      <c r="D7" s="4"/>
      <c r="E7" s="4"/>
      <c r="F7" s="4">
        <f>F8+F9+F10+F11+F12+F13+F14+F15+F16+F17+F18+F19+F20+F21+F22+F23</f>
        <v>1448</v>
      </c>
      <c r="G7" s="4">
        <f t="shared" ref="G7:R7" si="0">G8+G9+G10+G11+G12+G13+G14+G15+G16+G17+G18+G19+G20+G21+G22+G23</f>
        <v>1020</v>
      </c>
      <c r="H7" s="4">
        <f t="shared" si="0"/>
        <v>428</v>
      </c>
      <c r="I7" s="4">
        <f t="shared" si="0"/>
        <v>0</v>
      </c>
      <c r="J7" s="4"/>
      <c r="K7" s="4">
        <f t="shared" si="0"/>
        <v>684</v>
      </c>
      <c r="L7" s="4">
        <f t="shared" si="0"/>
        <v>720</v>
      </c>
      <c r="M7" s="4">
        <f t="shared" si="0"/>
        <v>44</v>
      </c>
      <c r="N7" s="4">
        <f t="shared" si="0"/>
        <v>0</v>
      </c>
      <c r="O7" s="4">
        <f t="shared" si="0"/>
        <v>0</v>
      </c>
      <c r="P7" s="4">
        <f t="shared" si="0"/>
        <v>0</v>
      </c>
      <c r="Q7" s="4">
        <f t="shared" si="0"/>
        <v>0</v>
      </c>
      <c r="R7" s="122">
        <f t="shared" si="0"/>
        <v>0</v>
      </c>
      <c r="S7" s="11">
        <f>SUM(K7:R7)</f>
        <v>1448</v>
      </c>
      <c r="T7" s="11"/>
      <c r="U7" s="46"/>
      <c r="V7" s="46"/>
      <c r="W7" s="46"/>
      <c r="X7" s="46"/>
    </row>
    <row r="8" spans="1:24" ht="15" customHeight="1" x14ac:dyDescent="0.25">
      <c r="A8" s="5">
        <v>1</v>
      </c>
      <c r="B8" s="6" t="s">
        <v>122</v>
      </c>
      <c r="C8" s="10">
        <v>2</v>
      </c>
      <c r="D8" s="10">
        <v>1</v>
      </c>
      <c r="E8" s="10">
        <v>1</v>
      </c>
      <c r="F8" s="10">
        <v>102</v>
      </c>
      <c r="G8" s="10">
        <v>102</v>
      </c>
      <c r="H8" s="10"/>
      <c r="I8" s="10"/>
      <c r="J8" s="10"/>
      <c r="K8" s="10">
        <v>42</v>
      </c>
      <c r="L8" s="10">
        <v>60</v>
      </c>
      <c r="M8" s="10"/>
      <c r="N8" s="4"/>
      <c r="O8" s="4"/>
      <c r="P8" s="4"/>
      <c r="Q8" s="4"/>
      <c r="R8" s="122"/>
      <c r="S8" s="11">
        <f t="shared" ref="S8:S23" si="1">SUM(K8:R8)</f>
        <v>102</v>
      </c>
      <c r="T8" s="11"/>
      <c r="U8" s="46"/>
      <c r="V8" s="46"/>
      <c r="W8" s="46"/>
      <c r="X8" s="46"/>
    </row>
    <row r="9" spans="1:24" ht="18" customHeight="1" x14ac:dyDescent="0.25">
      <c r="A9" s="5">
        <v>2</v>
      </c>
      <c r="B9" s="26" t="s">
        <v>125</v>
      </c>
      <c r="C9" s="48"/>
      <c r="D9" s="48">
        <v>2</v>
      </c>
      <c r="E9" s="48">
        <v>1</v>
      </c>
      <c r="F9" s="48">
        <v>68</v>
      </c>
      <c r="G9" s="48">
        <v>68</v>
      </c>
      <c r="H9" s="48"/>
      <c r="I9" s="48"/>
      <c r="J9" s="48"/>
      <c r="K9" s="48">
        <v>38</v>
      </c>
      <c r="L9" s="48">
        <v>30</v>
      </c>
      <c r="M9" s="48"/>
      <c r="N9" s="48"/>
      <c r="O9" s="26"/>
      <c r="P9" s="4"/>
      <c r="Q9" s="4"/>
      <c r="R9" s="122"/>
      <c r="S9" s="11">
        <f t="shared" si="1"/>
        <v>68</v>
      </c>
      <c r="T9" s="11"/>
      <c r="U9" s="46"/>
      <c r="V9" s="46"/>
      <c r="W9" s="46"/>
      <c r="X9" s="46"/>
    </row>
    <row r="10" spans="1:24" ht="15.75" x14ac:dyDescent="0.25">
      <c r="A10" s="5">
        <v>3</v>
      </c>
      <c r="B10" s="26" t="s">
        <v>126</v>
      </c>
      <c r="C10" s="48"/>
      <c r="D10" s="48">
        <v>2</v>
      </c>
      <c r="E10" s="48"/>
      <c r="F10" s="48">
        <v>68</v>
      </c>
      <c r="G10" s="48">
        <v>68</v>
      </c>
      <c r="H10" s="48"/>
      <c r="I10" s="48"/>
      <c r="J10" s="48"/>
      <c r="K10" s="48">
        <v>38</v>
      </c>
      <c r="L10" s="48">
        <v>30</v>
      </c>
      <c r="M10" s="48"/>
      <c r="N10" s="48"/>
      <c r="O10" s="26"/>
      <c r="P10" s="4"/>
      <c r="Q10" s="4"/>
      <c r="R10" s="122"/>
      <c r="S10" s="11">
        <f t="shared" si="1"/>
        <v>68</v>
      </c>
      <c r="T10" s="11"/>
      <c r="U10" s="46"/>
      <c r="V10" s="46"/>
      <c r="W10" s="46"/>
      <c r="X10" s="46"/>
    </row>
    <row r="11" spans="1:24" ht="15.75" x14ac:dyDescent="0.25">
      <c r="A11" s="5">
        <v>4</v>
      </c>
      <c r="B11" s="26" t="s">
        <v>127</v>
      </c>
      <c r="C11" s="48">
        <v>2</v>
      </c>
      <c r="D11" s="48">
        <v>1</v>
      </c>
      <c r="E11" s="48">
        <v>1</v>
      </c>
      <c r="F11" s="48">
        <v>102</v>
      </c>
      <c r="G11" s="48">
        <v>102</v>
      </c>
      <c r="H11" s="48"/>
      <c r="I11" s="48"/>
      <c r="J11" s="48"/>
      <c r="K11" s="48">
        <v>62</v>
      </c>
      <c r="L11" s="48">
        <v>40</v>
      </c>
      <c r="M11" s="48"/>
      <c r="N11" s="48"/>
      <c r="O11" s="26"/>
      <c r="P11" s="4"/>
      <c r="Q11" s="4"/>
      <c r="R11" s="122"/>
      <c r="S11" s="11">
        <f t="shared" si="1"/>
        <v>102</v>
      </c>
      <c r="T11" s="11"/>
      <c r="U11" s="46"/>
      <c r="V11" s="46"/>
      <c r="W11" s="46"/>
      <c r="X11" s="46"/>
    </row>
    <row r="12" spans="1:24" ht="15.75" x14ac:dyDescent="0.25">
      <c r="A12" s="5">
        <v>5</v>
      </c>
      <c r="B12" s="6" t="s">
        <v>128</v>
      </c>
      <c r="C12" s="4"/>
      <c r="D12" s="48">
        <v>2</v>
      </c>
      <c r="E12" s="10">
        <v>1</v>
      </c>
      <c r="F12" s="10">
        <v>72</v>
      </c>
      <c r="G12" s="10">
        <v>72</v>
      </c>
      <c r="H12" s="10"/>
      <c r="I12" s="10"/>
      <c r="J12" s="10"/>
      <c r="K12" s="10">
        <v>40</v>
      </c>
      <c r="L12" s="10">
        <v>32</v>
      </c>
      <c r="M12" s="10"/>
      <c r="N12" s="4"/>
      <c r="O12" s="4"/>
      <c r="P12" s="4"/>
      <c r="Q12" s="4"/>
      <c r="R12" s="122"/>
      <c r="S12" s="11">
        <f t="shared" si="1"/>
        <v>72</v>
      </c>
      <c r="T12" s="11"/>
      <c r="U12" s="46"/>
      <c r="V12" s="46"/>
      <c r="W12" s="46"/>
      <c r="X12" s="46"/>
    </row>
    <row r="13" spans="1:24" ht="15.75" x14ac:dyDescent="0.25">
      <c r="A13" s="5">
        <v>6</v>
      </c>
      <c r="B13" s="6" t="s">
        <v>129</v>
      </c>
      <c r="C13" s="4"/>
      <c r="D13" s="48">
        <v>1</v>
      </c>
      <c r="E13" s="10">
        <v>1</v>
      </c>
      <c r="F13" s="10">
        <v>54</v>
      </c>
      <c r="G13" s="10">
        <v>54</v>
      </c>
      <c r="H13" s="10"/>
      <c r="I13" s="10"/>
      <c r="J13" s="10"/>
      <c r="K13" s="10">
        <v>54</v>
      </c>
      <c r="L13" s="10"/>
      <c r="M13" s="10"/>
      <c r="N13" s="4"/>
      <c r="O13" s="4"/>
      <c r="P13" s="4"/>
      <c r="Q13" s="4"/>
      <c r="R13" s="122"/>
      <c r="S13" s="11">
        <f t="shared" si="1"/>
        <v>54</v>
      </c>
      <c r="T13" s="11"/>
      <c r="U13" s="46"/>
      <c r="V13" s="46"/>
      <c r="W13" s="46"/>
      <c r="X13" s="46"/>
    </row>
    <row r="14" spans="1:24" ht="15.75" x14ac:dyDescent="0.25">
      <c r="A14" s="5">
        <v>7</v>
      </c>
      <c r="B14" s="6" t="s">
        <v>130</v>
      </c>
      <c r="C14" s="4"/>
      <c r="D14" s="48">
        <v>2</v>
      </c>
      <c r="E14" s="10">
        <v>1</v>
      </c>
      <c r="F14" s="10">
        <v>64</v>
      </c>
      <c r="G14" s="10">
        <v>64</v>
      </c>
      <c r="H14" s="10"/>
      <c r="I14" s="10"/>
      <c r="J14" s="10"/>
      <c r="K14" s="10"/>
      <c r="L14" s="10">
        <v>64</v>
      </c>
      <c r="M14" s="10"/>
      <c r="N14" s="4"/>
      <c r="O14" s="4"/>
      <c r="P14" s="4"/>
      <c r="Q14" s="4"/>
      <c r="R14" s="122"/>
      <c r="S14" s="11">
        <f t="shared" si="1"/>
        <v>64</v>
      </c>
      <c r="T14" s="11"/>
      <c r="U14" s="46"/>
      <c r="V14" s="46"/>
      <c r="W14" s="46"/>
      <c r="X14" s="46"/>
    </row>
    <row r="15" spans="1:24" ht="15.75" x14ac:dyDescent="0.25">
      <c r="A15" s="5">
        <v>8</v>
      </c>
      <c r="B15" s="6" t="s">
        <v>17</v>
      </c>
      <c r="C15" s="10">
        <v>3</v>
      </c>
      <c r="D15" s="48"/>
      <c r="E15" s="10"/>
      <c r="F15" s="10">
        <v>80</v>
      </c>
      <c r="G15" s="10">
        <v>80</v>
      </c>
      <c r="H15" s="10"/>
      <c r="I15" s="10"/>
      <c r="J15" s="10"/>
      <c r="K15" s="10"/>
      <c r="L15" s="10">
        <v>36</v>
      </c>
      <c r="M15" s="10">
        <v>44</v>
      </c>
      <c r="N15" s="4"/>
      <c r="O15" s="4"/>
      <c r="P15" s="4"/>
      <c r="Q15" s="4"/>
      <c r="R15" s="122"/>
      <c r="S15" s="11">
        <f t="shared" si="1"/>
        <v>80</v>
      </c>
      <c r="T15" s="11"/>
      <c r="U15" s="46"/>
      <c r="V15" s="46"/>
      <c r="W15" s="46"/>
      <c r="X15" s="46"/>
    </row>
    <row r="16" spans="1:24" ht="15.75" x14ac:dyDescent="0.25">
      <c r="A16" s="5">
        <v>9</v>
      </c>
      <c r="B16" s="6" t="s">
        <v>131</v>
      </c>
      <c r="C16" s="4"/>
      <c r="D16" s="48">
        <v>1</v>
      </c>
      <c r="E16" s="10"/>
      <c r="F16" s="10">
        <v>40</v>
      </c>
      <c r="G16" s="10">
        <v>40</v>
      </c>
      <c r="H16" s="10"/>
      <c r="I16" s="10"/>
      <c r="J16" s="10"/>
      <c r="K16" s="10">
        <v>40</v>
      </c>
      <c r="L16" s="10"/>
      <c r="M16" s="10"/>
      <c r="N16" s="4"/>
      <c r="O16" s="4"/>
      <c r="P16" s="4"/>
      <c r="Q16" s="4"/>
      <c r="R16" s="122"/>
      <c r="S16" s="11">
        <f t="shared" si="1"/>
        <v>40</v>
      </c>
      <c r="T16" s="11"/>
      <c r="U16" s="46"/>
      <c r="V16" s="46"/>
      <c r="W16" s="46"/>
      <c r="X16" s="46"/>
    </row>
    <row r="17" spans="1:24" ht="15.75" x14ac:dyDescent="0.25">
      <c r="A17" s="5">
        <v>10</v>
      </c>
      <c r="B17" s="6" t="s">
        <v>132</v>
      </c>
      <c r="C17" s="4"/>
      <c r="D17" s="48">
        <v>2</v>
      </c>
      <c r="E17" s="10">
        <v>1</v>
      </c>
      <c r="F17" s="10">
        <v>156</v>
      </c>
      <c r="G17" s="10">
        <v>156</v>
      </c>
      <c r="H17" s="10"/>
      <c r="I17" s="10"/>
      <c r="J17" s="10"/>
      <c r="K17" s="10">
        <v>76</v>
      </c>
      <c r="L17" s="10">
        <v>80</v>
      </c>
      <c r="M17" s="10"/>
      <c r="N17" s="4"/>
      <c r="O17" s="4"/>
      <c r="P17" s="4"/>
      <c r="Q17" s="4"/>
      <c r="R17" s="122"/>
      <c r="S17" s="11">
        <f t="shared" si="1"/>
        <v>156</v>
      </c>
      <c r="T17" s="11"/>
      <c r="U17" s="46"/>
      <c r="V17" s="46"/>
      <c r="W17" s="46"/>
      <c r="X17" s="46"/>
    </row>
    <row r="18" spans="1:24" ht="15.75" x14ac:dyDescent="0.25">
      <c r="A18" s="5">
        <v>11</v>
      </c>
      <c r="B18" s="6" t="s">
        <v>133</v>
      </c>
      <c r="C18" s="4"/>
      <c r="D18" s="48">
        <v>2</v>
      </c>
      <c r="E18" s="10">
        <v>1</v>
      </c>
      <c r="F18" s="10">
        <v>70</v>
      </c>
      <c r="G18" s="10">
        <v>30</v>
      </c>
      <c r="H18" s="10">
        <v>40</v>
      </c>
      <c r="I18" s="10"/>
      <c r="J18" s="10"/>
      <c r="K18" s="10">
        <v>36</v>
      </c>
      <c r="L18" s="10">
        <v>34</v>
      </c>
      <c r="M18" s="10"/>
      <c r="N18" s="4"/>
      <c r="O18" s="4"/>
      <c r="P18" s="4"/>
      <c r="Q18" s="4"/>
      <c r="R18" s="122"/>
      <c r="S18" s="11">
        <f t="shared" si="1"/>
        <v>70</v>
      </c>
      <c r="T18" s="11"/>
      <c r="U18" s="46"/>
      <c r="V18" s="46"/>
      <c r="W18" s="46"/>
      <c r="X18" s="46"/>
    </row>
    <row r="19" spans="1:24" ht="15.75" x14ac:dyDescent="0.25">
      <c r="A19" s="5">
        <v>12</v>
      </c>
      <c r="B19" s="6" t="s">
        <v>134</v>
      </c>
      <c r="C19" s="4"/>
      <c r="D19" s="48">
        <v>2</v>
      </c>
      <c r="E19" s="10">
        <v>1</v>
      </c>
      <c r="F19" s="10">
        <v>112</v>
      </c>
      <c r="G19" s="10">
        <v>44</v>
      </c>
      <c r="H19" s="10">
        <v>68</v>
      </c>
      <c r="I19" s="10"/>
      <c r="J19" s="10"/>
      <c r="K19" s="10">
        <v>40</v>
      </c>
      <c r="L19" s="10">
        <v>72</v>
      </c>
      <c r="M19" s="10"/>
      <c r="N19" s="36"/>
      <c r="O19" s="4"/>
      <c r="P19" s="4"/>
      <c r="Q19" s="4"/>
      <c r="R19" s="122"/>
      <c r="S19" s="11">
        <f t="shared" si="1"/>
        <v>112</v>
      </c>
      <c r="T19" s="11"/>
      <c r="U19" s="46"/>
      <c r="V19" s="46"/>
      <c r="W19" s="46"/>
      <c r="X19" s="46"/>
    </row>
    <row r="20" spans="1:24" ht="15.75" x14ac:dyDescent="0.25">
      <c r="A20" s="5">
        <v>13</v>
      </c>
      <c r="B20" s="26" t="s">
        <v>137</v>
      </c>
      <c r="C20" s="10">
        <v>2</v>
      </c>
      <c r="D20" s="48">
        <v>1</v>
      </c>
      <c r="E20" s="48"/>
      <c r="F20" s="48">
        <v>116</v>
      </c>
      <c r="G20" s="48">
        <v>38</v>
      </c>
      <c r="H20" s="48">
        <v>78</v>
      </c>
      <c r="I20" s="48"/>
      <c r="J20" s="48"/>
      <c r="K20" s="48">
        <v>76</v>
      </c>
      <c r="L20" s="48">
        <v>40</v>
      </c>
      <c r="M20" s="48"/>
      <c r="N20" s="48"/>
      <c r="P20" s="4"/>
      <c r="Q20" s="4"/>
      <c r="R20" s="122"/>
      <c r="S20" s="11">
        <f t="shared" si="1"/>
        <v>116</v>
      </c>
      <c r="T20" s="11"/>
      <c r="U20" s="46"/>
      <c r="V20" s="46"/>
      <c r="W20" s="46"/>
      <c r="X20" s="46"/>
    </row>
    <row r="21" spans="1:24" ht="15.75" x14ac:dyDescent="0.25">
      <c r="A21" s="5">
        <v>14</v>
      </c>
      <c r="B21" s="26" t="s">
        <v>135</v>
      </c>
      <c r="C21" s="48"/>
      <c r="D21" s="48">
        <v>2</v>
      </c>
      <c r="E21" s="48">
        <v>1</v>
      </c>
      <c r="F21" s="48">
        <v>88</v>
      </c>
      <c r="G21" s="48">
        <v>72</v>
      </c>
      <c r="H21" s="48">
        <v>16</v>
      </c>
      <c r="I21" s="48"/>
      <c r="J21" s="48"/>
      <c r="K21" s="48">
        <v>40</v>
      </c>
      <c r="L21" s="48">
        <v>48</v>
      </c>
      <c r="M21" s="48"/>
      <c r="N21" s="36"/>
      <c r="O21" s="4"/>
      <c r="P21" s="4"/>
      <c r="Q21" s="4"/>
      <c r="R21" s="122"/>
      <c r="S21" s="11">
        <f t="shared" si="1"/>
        <v>88</v>
      </c>
      <c r="T21" s="11"/>
      <c r="U21" s="46"/>
      <c r="V21" s="46"/>
      <c r="W21" s="46"/>
      <c r="X21" s="46"/>
    </row>
    <row r="22" spans="1:24" ht="15.75" x14ac:dyDescent="0.25">
      <c r="A22" s="5">
        <v>15</v>
      </c>
      <c r="B22" s="6" t="s">
        <v>136</v>
      </c>
      <c r="C22" s="4"/>
      <c r="D22" s="10">
        <v>2</v>
      </c>
      <c r="E22" s="10"/>
      <c r="F22" s="10">
        <v>100</v>
      </c>
      <c r="G22" s="10">
        <v>30</v>
      </c>
      <c r="H22" s="10">
        <v>70</v>
      </c>
      <c r="I22" s="10"/>
      <c r="J22" s="10"/>
      <c r="K22" s="10">
        <v>26</v>
      </c>
      <c r="L22" s="10">
        <v>74</v>
      </c>
      <c r="M22" s="10"/>
      <c r="N22" s="4"/>
      <c r="O22" s="4"/>
      <c r="P22" s="4"/>
      <c r="Q22" s="4"/>
      <c r="R22" s="122"/>
      <c r="S22" s="11">
        <f t="shared" si="1"/>
        <v>100</v>
      </c>
      <c r="T22" s="11"/>
      <c r="U22" s="46"/>
      <c r="V22" s="46"/>
      <c r="W22" s="46"/>
      <c r="X22" s="46"/>
    </row>
    <row r="23" spans="1:24" ht="15.75" x14ac:dyDescent="0.25">
      <c r="A23" s="35">
        <v>16</v>
      </c>
      <c r="B23" s="50" t="s">
        <v>18</v>
      </c>
      <c r="C23" s="37"/>
      <c r="D23" s="38">
        <v>2</v>
      </c>
      <c r="E23" s="38"/>
      <c r="F23" s="38">
        <v>156</v>
      </c>
      <c r="G23" s="38"/>
      <c r="H23" s="38">
        <v>156</v>
      </c>
      <c r="I23" s="38"/>
      <c r="J23" s="38"/>
      <c r="K23" s="38">
        <v>76</v>
      </c>
      <c r="L23" s="38">
        <v>80</v>
      </c>
      <c r="M23" s="38"/>
      <c r="N23" s="37"/>
      <c r="O23" s="37"/>
      <c r="P23" s="37"/>
      <c r="Q23" s="37"/>
      <c r="R23" s="123"/>
      <c r="S23" s="11">
        <f t="shared" si="1"/>
        <v>156</v>
      </c>
      <c r="T23" s="11"/>
      <c r="U23" s="46"/>
      <c r="V23" s="46"/>
      <c r="W23" s="46"/>
      <c r="X23" s="46"/>
    </row>
    <row r="24" spans="1:24" ht="31.5" x14ac:dyDescent="0.25">
      <c r="A24" s="72" t="s">
        <v>144</v>
      </c>
      <c r="B24" s="72" t="s">
        <v>145</v>
      </c>
      <c r="C24" s="73"/>
      <c r="D24" s="74"/>
      <c r="E24" s="74"/>
      <c r="F24" s="75">
        <f>F25+F26</f>
        <v>176</v>
      </c>
      <c r="G24" s="75">
        <f t="shared" ref="G24:N24" si="2">G25+G26</f>
        <v>0</v>
      </c>
      <c r="H24" s="75">
        <f t="shared" si="2"/>
        <v>176</v>
      </c>
      <c r="I24" s="75">
        <f t="shared" si="2"/>
        <v>0</v>
      </c>
      <c r="J24" s="75"/>
      <c r="K24" s="75"/>
      <c r="L24" s="75"/>
      <c r="M24" s="75">
        <f t="shared" si="2"/>
        <v>88</v>
      </c>
      <c r="N24" s="75">
        <f t="shared" si="2"/>
        <v>88</v>
      </c>
      <c r="O24" s="75"/>
      <c r="P24" s="75"/>
      <c r="Q24" s="75"/>
      <c r="R24" s="97"/>
      <c r="S24" s="127">
        <f>SUM(K24:R24)</f>
        <v>176</v>
      </c>
      <c r="T24" s="11"/>
      <c r="U24" s="46"/>
      <c r="V24" s="46"/>
      <c r="W24" s="46"/>
      <c r="X24" s="46"/>
    </row>
    <row r="25" spans="1:24" ht="15.75" x14ac:dyDescent="0.25">
      <c r="A25" s="70" t="s">
        <v>144</v>
      </c>
      <c r="B25" s="6" t="s">
        <v>147</v>
      </c>
      <c r="C25" s="10"/>
      <c r="D25" s="10">
        <v>4</v>
      </c>
      <c r="E25" s="10">
        <v>1</v>
      </c>
      <c r="F25" s="10">
        <v>92</v>
      </c>
      <c r="G25" s="10"/>
      <c r="H25" s="10">
        <v>92</v>
      </c>
      <c r="I25" s="10"/>
      <c r="J25" s="10"/>
      <c r="K25" s="10"/>
      <c r="L25" s="10"/>
      <c r="M25" s="10">
        <v>46</v>
      </c>
      <c r="N25" s="10">
        <v>46</v>
      </c>
      <c r="O25" s="10"/>
      <c r="P25" s="36"/>
      <c r="Q25" s="4"/>
      <c r="R25" s="122"/>
      <c r="S25" s="127">
        <f t="shared" ref="S25:S72" si="3">SUM(K25:R25)</f>
        <v>92</v>
      </c>
      <c r="T25" s="11"/>
      <c r="U25" s="46"/>
      <c r="V25" s="46"/>
      <c r="W25" s="46"/>
      <c r="X25" s="46"/>
    </row>
    <row r="26" spans="1:24" ht="15.75" x14ac:dyDescent="0.25">
      <c r="A26" s="76" t="s">
        <v>144</v>
      </c>
      <c r="B26" s="50" t="s">
        <v>148</v>
      </c>
      <c r="C26" s="38"/>
      <c r="D26" s="38">
        <v>4</v>
      </c>
      <c r="E26" s="38">
        <v>1</v>
      </c>
      <c r="F26" s="38">
        <v>84</v>
      </c>
      <c r="G26" s="38"/>
      <c r="H26" s="38">
        <v>84</v>
      </c>
      <c r="I26" s="38"/>
      <c r="J26" s="38"/>
      <c r="K26" s="38"/>
      <c r="L26" s="38"/>
      <c r="M26" s="38">
        <v>42</v>
      </c>
      <c r="N26" s="38">
        <v>42</v>
      </c>
      <c r="O26" s="38"/>
      <c r="P26" s="77"/>
      <c r="Q26" s="38"/>
      <c r="R26" s="104"/>
      <c r="S26" s="127">
        <f t="shared" si="3"/>
        <v>84</v>
      </c>
      <c r="T26" s="11"/>
      <c r="U26" s="46"/>
      <c r="V26" s="46"/>
      <c r="W26" s="46"/>
      <c r="X26" s="46"/>
    </row>
    <row r="27" spans="1:24" ht="33" customHeight="1" x14ac:dyDescent="0.25">
      <c r="A27" s="72" t="s">
        <v>149</v>
      </c>
      <c r="B27" s="72" t="s">
        <v>150</v>
      </c>
      <c r="C27" s="79"/>
      <c r="D27" s="79"/>
      <c r="E27" s="4"/>
      <c r="F27" s="4">
        <v>42</v>
      </c>
      <c r="G27" s="4">
        <v>10</v>
      </c>
      <c r="H27" s="4">
        <v>32</v>
      </c>
      <c r="I27" s="4"/>
      <c r="J27" s="4"/>
      <c r="K27" s="4"/>
      <c r="L27" s="4"/>
      <c r="M27" s="4"/>
      <c r="N27" s="4">
        <v>42</v>
      </c>
      <c r="O27" s="4"/>
      <c r="P27" s="4"/>
      <c r="Q27" s="4"/>
      <c r="R27" s="122"/>
      <c r="S27" s="127">
        <f t="shared" si="3"/>
        <v>42</v>
      </c>
      <c r="T27" s="11"/>
      <c r="U27" s="46"/>
      <c r="V27" s="46"/>
      <c r="W27" s="46"/>
      <c r="X27" s="46"/>
    </row>
    <row r="28" spans="1:24" ht="27.75" customHeight="1" x14ac:dyDescent="0.25">
      <c r="A28" s="70" t="s">
        <v>149</v>
      </c>
      <c r="B28" s="70" t="s">
        <v>151</v>
      </c>
      <c r="C28" s="79"/>
      <c r="D28" s="119">
        <v>4</v>
      </c>
      <c r="E28" s="10">
        <v>1</v>
      </c>
      <c r="F28" s="10">
        <v>42</v>
      </c>
      <c r="G28" s="10">
        <v>10</v>
      </c>
      <c r="H28" s="10">
        <v>32</v>
      </c>
      <c r="I28" s="10"/>
      <c r="J28" s="10"/>
      <c r="K28" s="10"/>
      <c r="L28" s="10"/>
      <c r="M28" s="10"/>
      <c r="N28" s="10">
        <v>42</v>
      </c>
      <c r="O28" s="10"/>
      <c r="P28" s="10"/>
      <c r="Q28" s="10"/>
      <c r="R28" s="104"/>
      <c r="S28" s="127">
        <f t="shared" si="3"/>
        <v>42</v>
      </c>
      <c r="T28" s="11"/>
      <c r="U28" s="46"/>
      <c r="V28" s="46"/>
      <c r="W28" s="46"/>
      <c r="X28" s="46"/>
    </row>
    <row r="29" spans="1:24" ht="35.25" customHeight="1" x14ac:dyDescent="0.25">
      <c r="A29" s="72" t="s">
        <v>152</v>
      </c>
      <c r="B29" s="72" t="s">
        <v>153</v>
      </c>
      <c r="C29" s="79"/>
      <c r="D29" s="79"/>
      <c r="E29" s="4"/>
      <c r="F29" s="4">
        <v>106</v>
      </c>
      <c r="G29" s="4">
        <v>8</v>
      </c>
      <c r="H29" s="4">
        <v>98</v>
      </c>
      <c r="I29" s="4"/>
      <c r="J29" s="4"/>
      <c r="K29" s="4"/>
      <c r="L29" s="4"/>
      <c r="M29" s="4">
        <v>54</v>
      </c>
      <c r="N29" s="4">
        <v>52</v>
      </c>
      <c r="O29" s="4"/>
      <c r="P29" s="4"/>
      <c r="Q29" s="10"/>
      <c r="R29" s="104"/>
      <c r="S29" s="127">
        <f t="shared" si="3"/>
        <v>106</v>
      </c>
      <c r="T29" s="11"/>
      <c r="U29" s="46"/>
      <c r="V29" s="46"/>
      <c r="W29" s="46"/>
      <c r="X29" s="46"/>
    </row>
    <row r="30" spans="1:24" ht="19.5" customHeight="1" x14ac:dyDescent="0.25">
      <c r="A30" s="70" t="s">
        <v>152</v>
      </c>
      <c r="B30" s="6" t="s">
        <v>18</v>
      </c>
      <c r="C30" s="10"/>
      <c r="D30" s="10">
        <v>4</v>
      </c>
      <c r="E30" s="10"/>
      <c r="F30" s="10">
        <v>106</v>
      </c>
      <c r="G30" s="10">
        <v>8</v>
      </c>
      <c r="H30" s="10">
        <v>98</v>
      </c>
      <c r="I30" s="10"/>
      <c r="J30" s="10"/>
      <c r="K30" s="10"/>
      <c r="L30" s="10"/>
      <c r="M30" s="10">
        <v>54</v>
      </c>
      <c r="N30" s="10">
        <v>52</v>
      </c>
      <c r="O30" s="10"/>
      <c r="P30" s="10"/>
      <c r="Q30" s="10"/>
      <c r="R30" s="104"/>
      <c r="S30" s="127">
        <f t="shared" si="3"/>
        <v>106</v>
      </c>
      <c r="T30" s="11"/>
      <c r="U30" s="46"/>
      <c r="V30" s="46"/>
      <c r="W30" s="46"/>
      <c r="X30" s="46"/>
    </row>
    <row r="31" spans="1:24" ht="52.5" customHeight="1" x14ac:dyDescent="0.25">
      <c r="A31" s="82"/>
      <c r="B31" s="88" t="s">
        <v>154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103"/>
      <c r="S31" s="127">
        <f t="shared" si="3"/>
        <v>0</v>
      </c>
      <c r="T31" s="11"/>
      <c r="U31" s="46"/>
      <c r="V31" s="46"/>
      <c r="W31" s="46"/>
      <c r="X31" s="46"/>
    </row>
    <row r="32" spans="1:24" ht="19.5" customHeight="1" x14ac:dyDescent="0.25">
      <c r="A32" s="75" t="s">
        <v>155</v>
      </c>
      <c r="B32" s="72" t="s">
        <v>156</v>
      </c>
      <c r="C32" s="80"/>
      <c r="D32" s="80"/>
      <c r="E32" s="80"/>
      <c r="F32" s="75">
        <f>F33+F36+F40+F43+F46</f>
        <v>988</v>
      </c>
      <c r="G32" s="75">
        <f t="shared" ref="G32:N32" si="4">G33+G36+G40+G43+G46</f>
        <v>198</v>
      </c>
      <c r="H32" s="75">
        <f t="shared" si="4"/>
        <v>286</v>
      </c>
      <c r="I32" s="75">
        <f t="shared" si="4"/>
        <v>504</v>
      </c>
      <c r="J32" s="75"/>
      <c r="K32" s="75"/>
      <c r="L32" s="75"/>
      <c r="M32" s="75">
        <f t="shared" si="4"/>
        <v>506</v>
      </c>
      <c r="N32" s="75">
        <f t="shared" si="4"/>
        <v>482</v>
      </c>
      <c r="O32" s="75"/>
      <c r="P32" s="75"/>
      <c r="Q32" s="75"/>
      <c r="R32" s="75"/>
      <c r="S32" s="127">
        <f t="shared" si="3"/>
        <v>988</v>
      </c>
      <c r="T32" s="11"/>
      <c r="U32" s="46"/>
      <c r="V32" s="46"/>
      <c r="W32" s="46"/>
      <c r="X32" s="46"/>
    </row>
    <row r="33" spans="1:24" ht="31.5" x14ac:dyDescent="0.25">
      <c r="A33" s="75" t="s">
        <v>182</v>
      </c>
      <c r="B33" s="72" t="s">
        <v>181</v>
      </c>
      <c r="C33" s="80"/>
      <c r="D33" s="80"/>
      <c r="E33" s="80"/>
      <c r="F33" s="75">
        <f>F34+F35</f>
        <v>240</v>
      </c>
      <c r="G33" s="75">
        <f t="shared" ref="G33:N33" si="5">G34+G35</f>
        <v>38</v>
      </c>
      <c r="H33" s="75">
        <f t="shared" si="5"/>
        <v>58</v>
      </c>
      <c r="I33" s="75">
        <f t="shared" si="5"/>
        <v>144</v>
      </c>
      <c r="J33" s="75"/>
      <c r="K33" s="75"/>
      <c r="L33" s="75"/>
      <c r="M33" s="75"/>
      <c r="N33" s="75">
        <f t="shared" si="5"/>
        <v>240</v>
      </c>
      <c r="O33" s="75"/>
      <c r="P33" s="75"/>
      <c r="Q33" s="75"/>
      <c r="R33" s="75"/>
      <c r="S33" s="127">
        <f t="shared" si="3"/>
        <v>240</v>
      </c>
      <c r="T33" s="11"/>
      <c r="U33" s="46"/>
      <c r="V33" s="46"/>
      <c r="W33" s="46"/>
      <c r="X33" s="46"/>
    </row>
    <row r="34" spans="1:24" ht="31.5" x14ac:dyDescent="0.25">
      <c r="A34" s="151" t="s">
        <v>183</v>
      </c>
      <c r="B34" s="6" t="s">
        <v>157</v>
      </c>
      <c r="C34" s="10">
        <v>4</v>
      </c>
      <c r="D34" s="10"/>
      <c r="E34" s="10"/>
      <c r="F34" s="10">
        <v>208</v>
      </c>
      <c r="G34" s="10">
        <v>16</v>
      </c>
      <c r="H34" s="10">
        <v>48</v>
      </c>
      <c r="I34" s="10">
        <v>144</v>
      </c>
      <c r="J34" s="10"/>
      <c r="K34" s="10"/>
      <c r="L34" s="10"/>
      <c r="M34" s="10"/>
      <c r="N34" s="10">
        <v>208</v>
      </c>
      <c r="O34" s="120"/>
      <c r="P34" s="4"/>
      <c r="Q34" s="4"/>
      <c r="R34" s="104"/>
      <c r="S34" s="127">
        <f t="shared" si="3"/>
        <v>208</v>
      </c>
      <c r="T34" s="11">
        <f>SUM(L34:S34)</f>
        <v>416</v>
      </c>
      <c r="U34" s="46"/>
      <c r="V34" s="46"/>
      <c r="W34" s="46"/>
      <c r="X34" s="46"/>
    </row>
    <row r="35" spans="1:24" ht="26.25" customHeight="1" x14ac:dyDescent="0.25">
      <c r="A35" s="152"/>
      <c r="B35" s="6" t="s">
        <v>158</v>
      </c>
      <c r="C35" s="10"/>
      <c r="D35" s="10">
        <v>4</v>
      </c>
      <c r="E35" s="10"/>
      <c r="F35" s="10">
        <v>32</v>
      </c>
      <c r="G35" s="10">
        <v>22</v>
      </c>
      <c r="H35" s="10">
        <v>10</v>
      </c>
      <c r="I35" s="10"/>
      <c r="J35" s="10"/>
      <c r="K35" s="10"/>
      <c r="L35" s="10"/>
      <c r="M35" s="10"/>
      <c r="N35" s="10">
        <v>32</v>
      </c>
      <c r="O35" s="120"/>
      <c r="P35" s="4"/>
      <c r="Q35" s="4"/>
      <c r="R35" s="104"/>
      <c r="S35" s="127">
        <f t="shared" si="3"/>
        <v>32</v>
      </c>
      <c r="T35" s="11">
        <f>SUM(L35:S35)</f>
        <v>64</v>
      </c>
      <c r="U35" s="46"/>
      <c r="V35" s="46"/>
      <c r="W35" s="46"/>
      <c r="X35" s="46"/>
    </row>
    <row r="36" spans="1:24" ht="30.75" customHeight="1" x14ac:dyDescent="0.25">
      <c r="A36" s="81" t="s">
        <v>159</v>
      </c>
      <c r="B36" s="94" t="s">
        <v>160</v>
      </c>
      <c r="C36" s="10"/>
      <c r="D36" s="87"/>
      <c r="E36" s="87"/>
      <c r="F36" s="4">
        <f>F37+F38+F39</f>
        <v>382</v>
      </c>
      <c r="G36" s="4">
        <f t="shared" ref="G36:M36" si="6">G37+G38+G39</f>
        <v>98</v>
      </c>
      <c r="H36" s="4">
        <f t="shared" si="6"/>
        <v>140</v>
      </c>
      <c r="I36" s="4">
        <f t="shared" si="6"/>
        <v>144</v>
      </c>
      <c r="J36" s="4"/>
      <c r="K36" s="4"/>
      <c r="L36" s="4"/>
      <c r="M36" s="4">
        <f t="shared" si="6"/>
        <v>382</v>
      </c>
      <c r="N36" s="4"/>
      <c r="O36" s="4"/>
      <c r="P36" s="4"/>
      <c r="Q36" s="4"/>
      <c r="R36" s="4"/>
      <c r="S36" s="127">
        <f t="shared" si="3"/>
        <v>382</v>
      </c>
      <c r="T36" s="11"/>
      <c r="U36" s="46"/>
      <c r="V36" s="46"/>
      <c r="W36" s="46"/>
      <c r="X36" s="46"/>
    </row>
    <row r="37" spans="1:24" ht="31.5" x14ac:dyDescent="0.25">
      <c r="A37" s="147" t="s">
        <v>161</v>
      </c>
      <c r="B37" s="78" t="s">
        <v>138</v>
      </c>
      <c r="C37" s="93"/>
      <c r="D37" s="93">
        <v>3</v>
      </c>
      <c r="E37" s="93"/>
      <c r="F37" s="93">
        <v>30</v>
      </c>
      <c r="G37" s="93">
        <v>22</v>
      </c>
      <c r="H37" s="93">
        <v>8</v>
      </c>
      <c r="I37" s="93"/>
      <c r="J37" s="93"/>
      <c r="K37" s="93"/>
      <c r="L37" s="93"/>
      <c r="M37" s="93">
        <v>30</v>
      </c>
      <c r="N37" s="93"/>
      <c r="O37" s="7"/>
      <c r="P37" s="7"/>
      <c r="Q37" s="7"/>
      <c r="R37" s="124"/>
      <c r="S37" s="127">
        <f t="shared" si="3"/>
        <v>30</v>
      </c>
      <c r="T37" s="11"/>
      <c r="U37" s="46"/>
      <c r="V37" s="46"/>
      <c r="W37" s="46"/>
      <c r="X37" s="46"/>
    </row>
    <row r="38" spans="1:24" ht="21" customHeight="1" x14ac:dyDescent="0.25">
      <c r="A38" s="148"/>
      <c r="B38" s="6" t="s">
        <v>162</v>
      </c>
      <c r="C38" s="10">
        <v>3</v>
      </c>
      <c r="D38" s="10"/>
      <c r="E38" s="10"/>
      <c r="F38" s="10">
        <v>90</v>
      </c>
      <c r="G38" s="10">
        <v>32</v>
      </c>
      <c r="H38" s="10">
        <v>58</v>
      </c>
      <c r="I38" s="10"/>
      <c r="J38" s="10"/>
      <c r="K38" s="10"/>
      <c r="L38" s="10"/>
      <c r="M38" s="10">
        <v>90</v>
      </c>
      <c r="N38" s="10"/>
      <c r="O38" s="4"/>
      <c r="P38" s="4"/>
      <c r="Q38" s="4"/>
      <c r="R38" s="104"/>
      <c r="S38" s="127">
        <f t="shared" si="3"/>
        <v>90</v>
      </c>
      <c r="T38" s="11"/>
      <c r="U38" s="46"/>
      <c r="V38" s="46"/>
      <c r="W38" s="46"/>
      <c r="X38" s="46"/>
    </row>
    <row r="39" spans="1:24" ht="20.25" customHeight="1" x14ac:dyDescent="0.25">
      <c r="A39" s="153"/>
      <c r="B39" s="6" t="s">
        <v>163</v>
      </c>
      <c r="C39" s="10">
        <v>3</v>
      </c>
      <c r="D39" s="38"/>
      <c r="E39" s="10"/>
      <c r="F39" s="10">
        <v>262</v>
      </c>
      <c r="G39" s="10">
        <v>44</v>
      </c>
      <c r="H39" s="10">
        <v>74</v>
      </c>
      <c r="I39" s="10">
        <v>144</v>
      </c>
      <c r="J39" s="10"/>
      <c r="K39" s="10"/>
      <c r="L39" s="10"/>
      <c r="M39" s="10">
        <v>262</v>
      </c>
      <c r="N39" s="10"/>
      <c r="O39" s="4"/>
      <c r="P39" s="4"/>
      <c r="Q39" s="4"/>
      <c r="R39" s="104"/>
      <c r="S39" s="127">
        <f t="shared" si="3"/>
        <v>262</v>
      </c>
      <c r="T39" s="11"/>
      <c r="U39" s="46"/>
      <c r="V39" s="46"/>
      <c r="W39" s="46"/>
      <c r="X39" s="46"/>
    </row>
    <row r="40" spans="1:24" ht="51.75" customHeight="1" x14ac:dyDescent="0.25">
      <c r="A40" s="72" t="s">
        <v>164</v>
      </c>
      <c r="B40" s="8" t="s">
        <v>184</v>
      </c>
      <c r="C40" s="38"/>
      <c r="D40" s="95"/>
      <c r="F40" s="37">
        <f>F41+F42</f>
        <v>180</v>
      </c>
      <c r="G40" s="37">
        <f t="shared" ref="G40:N40" si="7">G41+G42</f>
        <v>26</v>
      </c>
      <c r="H40" s="37">
        <f t="shared" si="7"/>
        <v>46</v>
      </c>
      <c r="I40" s="37">
        <f t="shared" si="7"/>
        <v>108</v>
      </c>
      <c r="J40" s="37"/>
      <c r="K40" s="37"/>
      <c r="L40" s="37"/>
      <c r="M40" s="37">
        <f t="shared" si="7"/>
        <v>66</v>
      </c>
      <c r="N40" s="37">
        <f t="shared" si="7"/>
        <v>114</v>
      </c>
      <c r="O40" s="37"/>
      <c r="P40" s="37"/>
      <c r="Q40" s="37"/>
      <c r="R40" s="37"/>
      <c r="S40" s="127">
        <f t="shared" si="3"/>
        <v>180</v>
      </c>
      <c r="T40" s="11"/>
      <c r="U40" s="46"/>
      <c r="V40" s="46"/>
      <c r="W40" s="46"/>
      <c r="X40" s="46"/>
    </row>
    <row r="41" spans="1:24" ht="30.75" customHeight="1" x14ac:dyDescent="0.25">
      <c r="A41" s="147" t="s">
        <v>165</v>
      </c>
      <c r="B41" s="70" t="s">
        <v>166</v>
      </c>
      <c r="C41" s="10"/>
      <c r="D41" s="10">
        <v>3</v>
      </c>
      <c r="E41" s="10"/>
      <c r="F41" s="10">
        <v>66</v>
      </c>
      <c r="G41" s="10">
        <v>14</v>
      </c>
      <c r="H41" s="10">
        <v>16</v>
      </c>
      <c r="I41" s="10">
        <v>36</v>
      </c>
      <c r="J41" s="10"/>
      <c r="K41" s="10"/>
      <c r="L41" s="10"/>
      <c r="M41" s="10">
        <v>66</v>
      </c>
      <c r="N41" s="10"/>
      <c r="O41" s="4"/>
      <c r="P41" s="96"/>
      <c r="Q41" s="7"/>
      <c r="R41" s="124"/>
      <c r="S41" s="127">
        <f t="shared" si="3"/>
        <v>66</v>
      </c>
      <c r="T41" s="11"/>
      <c r="U41" s="46"/>
      <c r="V41" s="46"/>
      <c r="W41" s="46"/>
      <c r="X41" s="46"/>
    </row>
    <row r="42" spans="1:24" ht="16.5" customHeight="1" x14ac:dyDescent="0.25">
      <c r="A42" s="153"/>
      <c r="B42" s="50" t="s">
        <v>167</v>
      </c>
      <c r="C42" s="38"/>
      <c r="D42" s="38">
        <v>4</v>
      </c>
      <c r="E42" s="38"/>
      <c r="F42" s="38">
        <v>114</v>
      </c>
      <c r="G42" s="38">
        <v>12</v>
      </c>
      <c r="H42" s="38">
        <v>30</v>
      </c>
      <c r="I42" s="38">
        <v>72</v>
      </c>
      <c r="J42" s="38"/>
      <c r="K42" s="38"/>
      <c r="L42" s="38"/>
      <c r="M42" s="38"/>
      <c r="N42" s="38">
        <v>114</v>
      </c>
      <c r="O42" s="38"/>
      <c r="P42" s="96"/>
      <c r="Q42" s="7"/>
      <c r="R42" s="124"/>
      <c r="S42" s="127">
        <f t="shared" si="3"/>
        <v>114</v>
      </c>
      <c r="T42" s="11"/>
      <c r="U42" s="46"/>
      <c r="V42" s="46"/>
      <c r="W42" s="46"/>
      <c r="X42" s="46"/>
    </row>
    <row r="43" spans="1:24" ht="33" customHeight="1" x14ac:dyDescent="0.25">
      <c r="A43" s="98" t="s">
        <v>168</v>
      </c>
      <c r="B43" s="3" t="s">
        <v>239</v>
      </c>
      <c r="C43" s="4"/>
      <c r="D43" s="4"/>
      <c r="E43" s="4"/>
      <c r="F43" s="4">
        <f>F44+F45</f>
        <v>170</v>
      </c>
      <c r="G43" s="4">
        <f t="shared" ref="G43:N43" si="8">G44+G45</f>
        <v>20</v>
      </c>
      <c r="H43" s="4">
        <f t="shared" si="8"/>
        <v>42</v>
      </c>
      <c r="I43" s="4">
        <f t="shared" si="8"/>
        <v>108</v>
      </c>
      <c r="J43" s="4"/>
      <c r="K43" s="4"/>
      <c r="L43" s="4"/>
      <c r="M43" s="4">
        <f t="shared" si="8"/>
        <v>58</v>
      </c>
      <c r="N43" s="4">
        <f t="shared" si="8"/>
        <v>112</v>
      </c>
      <c r="O43" s="4"/>
      <c r="P43" s="4"/>
      <c r="Q43" s="4"/>
      <c r="R43" s="4"/>
      <c r="S43" s="127">
        <f t="shared" si="3"/>
        <v>170</v>
      </c>
      <c r="T43" s="11"/>
      <c r="U43" s="46"/>
      <c r="V43" s="46"/>
      <c r="W43" s="46"/>
      <c r="X43" s="46"/>
    </row>
    <row r="44" spans="1:24" ht="16.5" customHeight="1" x14ac:dyDescent="0.25">
      <c r="A44" s="147" t="s">
        <v>169</v>
      </c>
      <c r="B44" s="6" t="s">
        <v>170</v>
      </c>
      <c r="C44" s="10"/>
      <c r="D44" s="10">
        <v>3</v>
      </c>
      <c r="E44" s="10">
        <v>1</v>
      </c>
      <c r="F44" s="10">
        <v>58</v>
      </c>
      <c r="G44" s="10">
        <v>10</v>
      </c>
      <c r="H44" s="10">
        <v>12</v>
      </c>
      <c r="I44" s="10">
        <v>36</v>
      </c>
      <c r="J44" s="10"/>
      <c r="K44" s="10"/>
      <c r="L44" s="10"/>
      <c r="M44" s="10">
        <v>58</v>
      </c>
      <c r="N44" s="10"/>
      <c r="O44" s="4"/>
      <c r="P44" s="36"/>
      <c r="Q44" s="4"/>
      <c r="R44" s="104"/>
      <c r="S44" s="127">
        <f t="shared" si="3"/>
        <v>58</v>
      </c>
      <c r="T44" s="11"/>
      <c r="U44" s="46"/>
      <c r="V44" s="46"/>
      <c r="W44" s="46"/>
      <c r="X44" s="46"/>
    </row>
    <row r="45" spans="1:24" ht="16.5" customHeight="1" x14ac:dyDescent="0.25">
      <c r="A45" s="148"/>
      <c r="B45" s="50" t="s">
        <v>171</v>
      </c>
      <c r="C45" s="38">
        <v>4</v>
      </c>
      <c r="D45" s="99"/>
      <c r="E45" s="38">
        <v>1</v>
      </c>
      <c r="F45" s="38">
        <v>112</v>
      </c>
      <c r="G45" s="38">
        <v>10</v>
      </c>
      <c r="H45" s="38">
        <v>30</v>
      </c>
      <c r="I45" s="38">
        <v>72</v>
      </c>
      <c r="J45" s="38"/>
      <c r="K45" s="38"/>
      <c r="L45" s="38"/>
      <c r="M45" s="38"/>
      <c r="N45" s="38">
        <v>112</v>
      </c>
      <c r="O45" s="38"/>
      <c r="P45" s="100"/>
      <c r="Q45" s="4"/>
      <c r="R45" s="104"/>
      <c r="S45" s="127">
        <f t="shared" si="3"/>
        <v>112</v>
      </c>
      <c r="T45" s="11"/>
      <c r="U45" s="46"/>
      <c r="V45" s="46"/>
      <c r="W45" s="46"/>
      <c r="X45" s="46"/>
    </row>
    <row r="46" spans="1:24" ht="33" customHeight="1" x14ac:dyDescent="0.25">
      <c r="A46" s="89" t="s">
        <v>172</v>
      </c>
      <c r="B46" s="8" t="s">
        <v>185</v>
      </c>
      <c r="C46" s="37"/>
      <c r="D46" s="37"/>
      <c r="E46" s="37"/>
      <c r="F46" s="37">
        <v>16</v>
      </c>
      <c r="G46" s="37">
        <v>16</v>
      </c>
      <c r="H46" s="37"/>
      <c r="I46" s="37"/>
      <c r="J46" s="37"/>
      <c r="K46" s="38"/>
      <c r="L46" s="38"/>
      <c r="M46" s="38"/>
      <c r="N46" s="37">
        <v>16</v>
      </c>
      <c r="O46" s="37"/>
      <c r="P46" s="4"/>
      <c r="Q46" s="36"/>
      <c r="R46" s="104"/>
      <c r="S46" s="127">
        <f t="shared" si="3"/>
        <v>16</v>
      </c>
      <c r="T46" s="11"/>
      <c r="U46" s="46"/>
      <c r="V46" s="46"/>
      <c r="W46" s="46"/>
      <c r="X46" s="46"/>
    </row>
    <row r="47" spans="1:24" ht="16.5" customHeight="1" x14ac:dyDescent="0.25">
      <c r="A47" s="72" t="s">
        <v>173</v>
      </c>
      <c r="B47" s="3" t="s">
        <v>174</v>
      </c>
      <c r="C47" s="10"/>
      <c r="D47" s="10"/>
      <c r="E47" s="10"/>
      <c r="F47" s="4">
        <v>144</v>
      </c>
      <c r="G47" s="4">
        <v>144</v>
      </c>
      <c r="H47" s="10"/>
      <c r="I47" s="10"/>
      <c r="J47" s="10"/>
      <c r="K47" s="10"/>
      <c r="L47" s="4">
        <v>28</v>
      </c>
      <c r="M47" s="4">
        <v>36</v>
      </c>
      <c r="N47" s="4">
        <v>80</v>
      </c>
      <c r="O47" s="4"/>
      <c r="P47" s="101"/>
      <c r="Q47" s="4"/>
      <c r="R47" s="104"/>
      <c r="S47" s="127">
        <f t="shared" si="3"/>
        <v>144</v>
      </c>
      <c r="T47" s="11"/>
      <c r="U47" s="46"/>
      <c r="V47" s="46"/>
      <c r="W47" s="46"/>
      <c r="X47" s="46"/>
    </row>
    <row r="48" spans="1:24" ht="16.5" customHeight="1" x14ac:dyDescent="0.25">
      <c r="A48" s="72" t="s">
        <v>175</v>
      </c>
      <c r="B48" s="8" t="s">
        <v>176</v>
      </c>
      <c r="C48" s="38"/>
      <c r="D48" s="103"/>
      <c r="E48" s="10"/>
      <c r="F48" s="100">
        <v>36</v>
      </c>
      <c r="G48" s="37">
        <v>36</v>
      </c>
      <c r="H48" s="38"/>
      <c r="I48" s="38"/>
      <c r="J48" s="38"/>
      <c r="K48" s="38"/>
      <c r="L48" s="38"/>
      <c r="M48" s="38"/>
      <c r="N48" s="37">
        <v>36</v>
      </c>
      <c r="O48" s="37"/>
      <c r="P48" s="36"/>
      <c r="Q48" s="4"/>
      <c r="R48" s="104"/>
      <c r="S48" s="127">
        <f t="shared" si="3"/>
        <v>36</v>
      </c>
      <c r="T48" s="11"/>
      <c r="U48" s="46"/>
      <c r="V48" s="46"/>
      <c r="W48" s="46"/>
      <c r="X48" s="46"/>
    </row>
    <row r="49" spans="1:24" ht="33" customHeight="1" x14ac:dyDescent="0.25">
      <c r="A49" s="105"/>
      <c r="B49" s="106" t="s">
        <v>177</v>
      </c>
      <c r="C49" s="38"/>
      <c r="D49" s="103"/>
      <c r="E49" s="107"/>
      <c r="F49" s="130">
        <f>F48+F47+F46+F43+F40+F36+F33+F29+F27+F24+F7</f>
        <v>2940</v>
      </c>
      <c r="G49" s="130">
        <f>G48+G47+G46+G43+G40+G36+G33+G29+G27+G24+G7</f>
        <v>1416</v>
      </c>
      <c r="H49" s="130">
        <f>H48+H47+H46+H43+H40+H36+H33+H29+H27+H24+H7</f>
        <v>1020</v>
      </c>
      <c r="I49" s="130">
        <f>I48+I47+I46+I43+I40+I36+I33+I29+I27+I24+I7</f>
        <v>504</v>
      </c>
      <c r="J49" s="130"/>
      <c r="K49" s="130">
        <f>K48+K47+K46+K43+K40+K36+K33+K29+K27+K24+K7</f>
        <v>684</v>
      </c>
      <c r="L49" s="130">
        <f>L48+L47+L46+L43+L40+L36+L33+L29+L27+L24+L7</f>
        <v>748</v>
      </c>
      <c r="M49" s="130">
        <f>M48+M47+M46+M43+M40+M36+M33+M29+M27+M24+M7</f>
        <v>728</v>
      </c>
      <c r="N49" s="130">
        <f>N48+N47+N46+N43+N40+N36+N33+N29+N27+N24+N7</f>
        <v>780</v>
      </c>
      <c r="O49" s="130"/>
      <c r="P49" s="130"/>
      <c r="Q49" s="130"/>
      <c r="R49" s="130"/>
      <c r="S49" s="127">
        <f t="shared" si="3"/>
        <v>2940</v>
      </c>
      <c r="T49" s="11"/>
      <c r="U49" s="46"/>
      <c r="V49" s="46"/>
      <c r="W49" s="46"/>
      <c r="X49" s="46"/>
    </row>
    <row r="50" spans="1:24" ht="16.5" customHeight="1" x14ac:dyDescent="0.25">
      <c r="A50" s="2" t="s">
        <v>120</v>
      </c>
      <c r="B50" s="3" t="s">
        <v>178</v>
      </c>
      <c r="C50" s="10"/>
      <c r="D50" s="10"/>
      <c r="E50" s="48"/>
      <c r="F50" s="4">
        <v>174</v>
      </c>
      <c r="G50" s="4">
        <v>174</v>
      </c>
      <c r="H50" s="86"/>
      <c r="I50" s="10"/>
      <c r="J50" s="10"/>
      <c r="K50" s="10"/>
      <c r="L50" s="4">
        <v>58</v>
      </c>
      <c r="M50" s="4">
        <v>58</v>
      </c>
      <c r="N50" s="2">
        <v>58</v>
      </c>
      <c r="O50" s="2"/>
      <c r="P50" s="75"/>
      <c r="Q50" s="36"/>
      <c r="R50" s="104"/>
      <c r="S50" s="127">
        <f t="shared" si="3"/>
        <v>174</v>
      </c>
      <c r="T50" s="11"/>
      <c r="U50" s="46"/>
      <c r="V50" s="46"/>
      <c r="W50" s="46"/>
      <c r="X50" s="46"/>
    </row>
    <row r="51" spans="1:24" ht="15.75" x14ac:dyDescent="0.25">
      <c r="A51" s="2" t="s">
        <v>121</v>
      </c>
      <c r="B51" s="3" t="s">
        <v>179</v>
      </c>
      <c r="C51" s="10"/>
      <c r="D51" s="10"/>
      <c r="E51" s="48"/>
      <c r="F51" s="4">
        <v>216</v>
      </c>
      <c r="G51" s="4">
        <v>216</v>
      </c>
      <c r="H51" s="86"/>
      <c r="I51" s="10"/>
      <c r="J51" s="10"/>
      <c r="K51" s="4">
        <v>54</v>
      </c>
      <c r="L51" s="4">
        <v>54</v>
      </c>
      <c r="M51" s="2">
        <v>54</v>
      </c>
      <c r="N51" s="2">
        <v>54</v>
      </c>
      <c r="O51" s="3"/>
      <c r="P51" s="3"/>
      <c r="Q51" s="36"/>
      <c r="R51" s="104"/>
      <c r="S51" s="127">
        <f t="shared" si="3"/>
        <v>216</v>
      </c>
      <c r="T51" s="11"/>
      <c r="U51" s="46"/>
      <c r="V51" s="46"/>
      <c r="W51" s="46"/>
      <c r="X51" s="46"/>
    </row>
    <row r="52" spans="1:24" ht="15.75" x14ac:dyDescent="0.25">
      <c r="A52" s="146" t="s">
        <v>180</v>
      </c>
      <c r="B52" s="146"/>
      <c r="C52" s="10"/>
      <c r="D52" s="10"/>
      <c r="E52" s="48"/>
      <c r="F52" s="131">
        <f>F51+F50+F49</f>
        <v>3330</v>
      </c>
      <c r="G52" s="131">
        <f t="shared" ref="G52:N52" si="9">G51+G50+G49</f>
        <v>1806</v>
      </c>
      <c r="H52" s="131">
        <f t="shared" si="9"/>
        <v>1020</v>
      </c>
      <c r="I52" s="131">
        <f t="shared" si="9"/>
        <v>504</v>
      </c>
      <c r="J52" s="131"/>
      <c r="K52" s="131">
        <f t="shared" si="9"/>
        <v>738</v>
      </c>
      <c r="L52" s="131">
        <f t="shared" si="9"/>
        <v>860</v>
      </c>
      <c r="M52" s="131">
        <f t="shared" si="9"/>
        <v>840</v>
      </c>
      <c r="N52" s="131">
        <f t="shared" si="9"/>
        <v>892</v>
      </c>
      <c r="O52" s="131"/>
      <c r="P52" s="131"/>
      <c r="Q52" s="131"/>
      <c r="R52" s="131"/>
      <c r="S52" s="127">
        <f t="shared" si="3"/>
        <v>3330</v>
      </c>
      <c r="T52" s="11"/>
      <c r="U52" s="46"/>
      <c r="V52" s="46"/>
      <c r="W52" s="46"/>
      <c r="X52" s="46"/>
    </row>
    <row r="53" spans="1:24" ht="31.5" x14ac:dyDescent="0.25">
      <c r="A53" s="108"/>
      <c r="B53" s="109" t="s">
        <v>186</v>
      </c>
      <c r="C53" s="83"/>
      <c r="D53" s="83"/>
      <c r="E53" s="110"/>
      <c r="F53" s="110"/>
      <c r="G53" s="111"/>
      <c r="H53" s="83"/>
      <c r="I53" s="83"/>
      <c r="J53" s="83"/>
      <c r="K53" s="83"/>
      <c r="L53" s="108"/>
      <c r="M53" s="108"/>
      <c r="N53" s="109"/>
      <c r="O53" s="109"/>
      <c r="P53" s="67"/>
      <c r="Q53" s="4"/>
      <c r="R53" s="104"/>
      <c r="S53" s="127">
        <f t="shared" si="3"/>
        <v>0</v>
      </c>
      <c r="T53" s="11"/>
      <c r="U53" s="46"/>
      <c r="V53" s="46"/>
      <c r="W53" s="46"/>
      <c r="X53" s="46"/>
    </row>
    <row r="54" spans="1:24" ht="15.75" x14ac:dyDescent="0.25">
      <c r="A54" s="72" t="s">
        <v>155</v>
      </c>
      <c r="B54" s="72" t="s">
        <v>156</v>
      </c>
      <c r="C54" s="10"/>
      <c r="D54" s="10"/>
      <c r="E54" s="10"/>
      <c r="F54" s="2">
        <f>F55+F57+F60+F63+F65+F66</f>
        <v>1308</v>
      </c>
      <c r="G54" s="2">
        <f t="shared" ref="G54:P54" si="10">G55+G57+G60+G63+G65+G66</f>
        <v>198</v>
      </c>
      <c r="H54" s="2">
        <f t="shared" si="10"/>
        <v>282</v>
      </c>
      <c r="I54" s="2">
        <f t="shared" si="10"/>
        <v>828</v>
      </c>
      <c r="J54" s="2"/>
      <c r="K54" s="2"/>
      <c r="L54" s="2"/>
      <c r="M54" s="2"/>
      <c r="N54" s="2"/>
      <c r="O54" s="2">
        <f t="shared" si="10"/>
        <v>666</v>
      </c>
      <c r="P54" s="2">
        <f t="shared" si="10"/>
        <v>642</v>
      </c>
      <c r="Q54" s="2"/>
      <c r="R54" s="2"/>
      <c r="S54" s="127">
        <f t="shared" si="3"/>
        <v>1308</v>
      </c>
      <c r="T54" s="11"/>
      <c r="U54" s="46"/>
      <c r="V54" s="46"/>
      <c r="W54" s="46"/>
      <c r="X54" s="46"/>
    </row>
    <row r="55" spans="1:24" ht="15" customHeight="1" x14ac:dyDescent="0.25">
      <c r="A55" s="113" t="s">
        <v>187</v>
      </c>
      <c r="B55" s="3" t="s">
        <v>188</v>
      </c>
      <c r="C55" s="10"/>
      <c r="D55" s="10"/>
      <c r="E55" s="104"/>
      <c r="F55" s="4">
        <v>248</v>
      </c>
      <c r="G55" s="4">
        <v>60</v>
      </c>
      <c r="H55" s="4">
        <v>44</v>
      </c>
      <c r="I55" s="4">
        <v>144</v>
      </c>
      <c r="J55" s="4"/>
      <c r="K55" s="87"/>
      <c r="L55" s="87"/>
      <c r="M55" s="87"/>
      <c r="N55" s="7"/>
      <c r="O55" s="4">
        <v>248</v>
      </c>
      <c r="P55" s="4"/>
      <c r="Q55" s="10"/>
      <c r="R55" s="104"/>
      <c r="S55" s="127">
        <f t="shared" si="3"/>
        <v>248</v>
      </c>
      <c r="T55" s="11"/>
      <c r="U55" s="46"/>
      <c r="V55" s="46"/>
      <c r="W55" s="46"/>
      <c r="X55" s="46"/>
    </row>
    <row r="56" spans="1:24" ht="30.75" customHeight="1" x14ac:dyDescent="0.25">
      <c r="A56" s="76" t="s">
        <v>189</v>
      </c>
      <c r="B56" s="50" t="s">
        <v>190</v>
      </c>
      <c r="C56" s="38" t="s">
        <v>146</v>
      </c>
      <c r="D56" s="95"/>
      <c r="E56" s="38">
        <v>1</v>
      </c>
      <c r="F56" s="38">
        <v>248</v>
      </c>
      <c r="G56" s="38">
        <v>60</v>
      </c>
      <c r="H56" s="38">
        <v>44</v>
      </c>
      <c r="I56" s="38">
        <v>144</v>
      </c>
      <c r="J56" s="38"/>
      <c r="K56" s="95"/>
      <c r="L56" s="95"/>
      <c r="M56" s="95"/>
      <c r="N56" s="95"/>
      <c r="O56" s="38">
        <v>248</v>
      </c>
      <c r="P56" s="38"/>
      <c r="Q56" s="95"/>
      <c r="R56" s="124"/>
      <c r="S56" s="127">
        <f t="shared" si="3"/>
        <v>248</v>
      </c>
      <c r="T56" s="11"/>
      <c r="U56" s="46"/>
      <c r="V56" s="46"/>
      <c r="W56" s="46"/>
      <c r="X56" s="46"/>
    </row>
    <row r="57" spans="1:24" ht="31.5" x14ac:dyDescent="0.25">
      <c r="A57" s="72" t="s">
        <v>191</v>
      </c>
      <c r="B57" s="3" t="s">
        <v>192</v>
      </c>
      <c r="C57" s="10" t="s">
        <v>146</v>
      </c>
      <c r="D57" s="10"/>
      <c r="E57" s="10"/>
      <c r="F57" s="2">
        <f>F58+F59</f>
        <v>376</v>
      </c>
      <c r="G57" s="2">
        <f t="shared" ref="G57:P57" si="11">G58+G59</f>
        <v>46</v>
      </c>
      <c r="H57" s="2">
        <f t="shared" si="11"/>
        <v>114</v>
      </c>
      <c r="I57" s="2">
        <f t="shared" si="11"/>
        <v>216</v>
      </c>
      <c r="J57" s="2"/>
      <c r="K57" s="2"/>
      <c r="L57" s="2"/>
      <c r="M57" s="2"/>
      <c r="N57" s="2"/>
      <c r="O57" s="2">
        <f t="shared" si="11"/>
        <v>58</v>
      </c>
      <c r="P57" s="2">
        <f t="shared" si="11"/>
        <v>318</v>
      </c>
      <c r="Q57" s="2"/>
      <c r="R57" s="2"/>
      <c r="S57" s="127">
        <f t="shared" si="3"/>
        <v>376</v>
      </c>
      <c r="T57" s="11"/>
      <c r="U57" s="46"/>
      <c r="V57" s="46"/>
      <c r="W57" s="46"/>
      <c r="X57" s="46"/>
    </row>
    <row r="58" spans="1:24" ht="15.75" x14ac:dyDescent="0.25">
      <c r="A58" s="149"/>
      <c r="B58" s="6" t="s">
        <v>193</v>
      </c>
      <c r="C58" s="10" t="s">
        <v>146</v>
      </c>
      <c r="D58" s="10"/>
      <c r="E58" s="10"/>
      <c r="F58" s="71">
        <v>254</v>
      </c>
      <c r="G58" s="71">
        <v>24</v>
      </c>
      <c r="H58" s="71">
        <v>86</v>
      </c>
      <c r="I58" s="71">
        <v>144</v>
      </c>
      <c r="J58" s="71"/>
      <c r="K58" s="10"/>
      <c r="L58" s="10"/>
      <c r="M58" s="10"/>
      <c r="N58" s="4"/>
      <c r="O58" s="10"/>
      <c r="P58" s="10">
        <v>254</v>
      </c>
      <c r="Q58" s="10"/>
      <c r="R58" s="125"/>
      <c r="S58" s="127">
        <f t="shared" si="3"/>
        <v>254</v>
      </c>
      <c r="T58" s="11"/>
      <c r="U58" s="46"/>
      <c r="V58" s="46"/>
      <c r="W58" s="46"/>
      <c r="X58" s="46"/>
    </row>
    <row r="59" spans="1:24" ht="15.75" x14ac:dyDescent="0.25">
      <c r="A59" s="150"/>
      <c r="B59" s="50" t="s">
        <v>194</v>
      </c>
      <c r="C59" s="38"/>
      <c r="D59" s="38" t="s">
        <v>146</v>
      </c>
      <c r="E59" s="38"/>
      <c r="F59" s="114">
        <v>122</v>
      </c>
      <c r="G59" s="114">
        <v>22</v>
      </c>
      <c r="H59" s="114">
        <v>28</v>
      </c>
      <c r="I59" s="38">
        <v>72</v>
      </c>
      <c r="J59" s="38"/>
      <c r="K59" s="38"/>
      <c r="L59" s="38"/>
      <c r="M59" s="38"/>
      <c r="N59" s="37"/>
      <c r="O59" s="38">
        <v>58</v>
      </c>
      <c r="P59" s="38">
        <v>64</v>
      </c>
      <c r="Q59" s="38"/>
      <c r="R59" s="125"/>
      <c r="S59" s="127">
        <f t="shared" si="3"/>
        <v>122</v>
      </c>
      <c r="T59" s="11"/>
      <c r="U59" s="46"/>
      <c r="V59" s="46"/>
      <c r="W59" s="46"/>
      <c r="X59" s="46"/>
    </row>
    <row r="60" spans="1:24" ht="31.5" x14ac:dyDescent="0.25">
      <c r="A60" s="72" t="s">
        <v>195</v>
      </c>
      <c r="B60" s="3" t="s">
        <v>196</v>
      </c>
      <c r="C60" s="10"/>
      <c r="D60" s="10" t="s">
        <v>146</v>
      </c>
      <c r="E60" s="10"/>
      <c r="F60" s="2">
        <f>F61+F62</f>
        <v>288</v>
      </c>
      <c r="G60" s="2">
        <f t="shared" ref="G60:O60" si="12">G61+G62</f>
        <v>74</v>
      </c>
      <c r="H60" s="2">
        <f t="shared" si="12"/>
        <v>70</v>
      </c>
      <c r="I60" s="2">
        <f t="shared" si="12"/>
        <v>144</v>
      </c>
      <c r="J60" s="2"/>
      <c r="K60" s="2"/>
      <c r="L60" s="2"/>
      <c r="M60" s="2"/>
      <c r="N60" s="2"/>
      <c r="O60" s="2">
        <f t="shared" si="12"/>
        <v>288</v>
      </c>
      <c r="P60" s="2"/>
      <c r="Q60" s="2"/>
      <c r="R60" s="2"/>
      <c r="S60" s="127">
        <f t="shared" si="3"/>
        <v>288</v>
      </c>
      <c r="T60" s="11"/>
      <c r="U60" s="46"/>
      <c r="V60" s="46"/>
      <c r="W60" s="46"/>
      <c r="X60" s="46"/>
    </row>
    <row r="61" spans="1:24" ht="15.75" x14ac:dyDescent="0.25">
      <c r="A61" s="149"/>
      <c r="B61" s="6" t="s">
        <v>197</v>
      </c>
      <c r="C61" s="10"/>
      <c r="D61" s="10"/>
      <c r="E61" s="10"/>
      <c r="F61" s="71">
        <v>28</v>
      </c>
      <c r="G61" s="71">
        <v>28</v>
      </c>
      <c r="H61" s="71"/>
      <c r="I61" s="10"/>
      <c r="J61" s="10"/>
      <c r="K61" s="10"/>
      <c r="L61" s="10"/>
      <c r="M61" s="10"/>
      <c r="N61" s="4"/>
      <c r="O61" s="10">
        <v>28</v>
      </c>
      <c r="P61" s="71"/>
      <c r="Q61" s="10"/>
      <c r="R61" s="125"/>
      <c r="S61" s="127">
        <f t="shared" si="3"/>
        <v>28</v>
      </c>
      <c r="T61" s="11"/>
      <c r="U61" s="46"/>
      <c r="V61" s="46"/>
      <c r="W61" s="46"/>
      <c r="X61" s="46"/>
    </row>
    <row r="62" spans="1:24" ht="15.75" x14ac:dyDescent="0.25">
      <c r="A62" s="150"/>
      <c r="B62" s="76" t="s">
        <v>198</v>
      </c>
      <c r="C62" s="38"/>
      <c r="D62" s="38"/>
      <c r="E62" s="38"/>
      <c r="F62" s="38">
        <v>260</v>
      </c>
      <c r="G62" s="38">
        <v>46</v>
      </c>
      <c r="H62" s="38">
        <v>70</v>
      </c>
      <c r="I62" s="38">
        <v>144</v>
      </c>
      <c r="J62" s="38"/>
      <c r="K62" s="38"/>
      <c r="L62" s="38"/>
      <c r="M62" s="38"/>
      <c r="N62" s="37"/>
      <c r="O62" s="38">
        <v>260</v>
      </c>
      <c r="P62" s="38"/>
      <c r="Q62" s="37"/>
      <c r="R62" s="126"/>
      <c r="S62" s="127">
        <f t="shared" si="3"/>
        <v>260</v>
      </c>
      <c r="T62" s="11"/>
      <c r="U62" s="46"/>
      <c r="V62" s="46"/>
      <c r="W62" s="46"/>
      <c r="X62" s="46"/>
    </row>
    <row r="63" spans="1:24" ht="37.5" customHeight="1" x14ac:dyDescent="0.25">
      <c r="A63" s="72" t="s">
        <v>199</v>
      </c>
      <c r="B63" s="72" t="s">
        <v>200</v>
      </c>
      <c r="C63" s="3"/>
      <c r="D63" s="2" t="s">
        <v>146</v>
      </c>
      <c r="E63" s="2" t="s">
        <v>146</v>
      </c>
      <c r="F63" s="2">
        <v>54</v>
      </c>
      <c r="G63" s="3"/>
      <c r="H63" s="2">
        <v>54</v>
      </c>
      <c r="I63" s="3"/>
      <c r="J63" s="3"/>
      <c r="K63" s="3"/>
      <c r="L63" s="3"/>
      <c r="M63" s="3"/>
      <c r="N63" s="3"/>
      <c r="O63" s="2">
        <v>54</v>
      </c>
      <c r="P63" s="2"/>
      <c r="Q63" s="4"/>
      <c r="R63" s="122"/>
      <c r="S63" s="127">
        <f t="shared" si="3"/>
        <v>54</v>
      </c>
      <c r="T63" s="11"/>
      <c r="U63" s="46"/>
      <c r="V63" s="46"/>
      <c r="W63" s="46"/>
      <c r="X63" s="46"/>
    </row>
    <row r="64" spans="1:24" ht="22.5" customHeight="1" x14ac:dyDescent="0.25">
      <c r="A64" s="70" t="s">
        <v>201</v>
      </c>
      <c r="B64" s="6" t="s">
        <v>139</v>
      </c>
      <c r="C64" s="10"/>
      <c r="D64" s="10" t="s">
        <v>146</v>
      </c>
      <c r="E64" s="10">
        <v>1</v>
      </c>
      <c r="F64" s="10">
        <v>54</v>
      </c>
      <c r="G64" s="86"/>
      <c r="H64" s="10">
        <v>54</v>
      </c>
      <c r="I64" s="10"/>
      <c r="J64" s="10"/>
      <c r="K64" s="10"/>
      <c r="L64" s="10"/>
      <c r="M64" s="10"/>
      <c r="N64" s="4"/>
      <c r="O64" s="10">
        <v>54</v>
      </c>
      <c r="P64" s="10"/>
      <c r="Q64" s="72"/>
      <c r="R64" s="92"/>
      <c r="S64" s="127">
        <f t="shared" si="3"/>
        <v>54</v>
      </c>
      <c r="T64" s="11"/>
      <c r="U64" s="46"/>
      <c r="V64" s="46"/>
      <c r="W64" s="46"/>
      <c r="X64" s="46"/>
    </row>
    <row r="65" spans="1:24" ht="30.75" customHeight="1" x14ac:dyDescent="0.25">
      <c r="A65" s="72" t="s">
        <v>202</v>
      </c>
      <c r="B65" s="3" t="s">
        <v>185</v>
      </c>
      <c r="C65" s="10"/>
      <c r="D65" s="10"/>
      <c r="E65" s="10"/>
      <c r="F65" s="2">
        <v>18</v>
      </c>
      <c r="G65" s="2">
        <v>18</v>
      </c>
      <c r="H65" s="2"/>
      <c r="I65" s="2"/>
      <c r="J65" s="2"/>
      <c r="K65" s="2"/>
      <c r="L65" s="2"/>
      <c r="M65" s="2"/>
      <c r="N65" s="2"/>
      <c r="O65" s="2">
        <v>18</v>
      </c>
      <c r="P65" s="2"/>
      <c r="Q65" s="4"/>
      <c r="R65" s="122"/>
      <c r="S65" s="127">
        <f t="shared" si="3"/>
        <v>18</v>
      </c>
      <c r="T65" s="11"/>
      <c r="U65" s="46"/>
      <c r="V65" s="46"/>
      <c r="W65" s="46"/>
      <c r="X65" s="46"/>
    </row>
    <row r="66" spans="1:24" ht="16.5" customHeight="1" x14ac:dyDescent="0.25">
      <c r="A66" s="13"/>
      <c r="B66" s="115" t="s">
        <v>203</v>
      </c>
      <c r="C66" s="10"/>
      <c r="D66" s="10"/>
      <c r="E66" s="10"/>
      <c r="F66" s="2">
        <v>324</v>
      </c>
      <c r="G66" s="86"/>
      <c r="H66" s="2"/>
      <c r="I66" s="2">
        <v>324</v>
      </c>
      <c r="J66" s="2"/>
      <c r="K66" s="2"/>
      <c r="L66" s="2"/>
      <c r="M66" s="2"/>
      <c r="N66" s="2"/>
      <c r="O66" s="2"/>
      <c r="P66" s="2">
        <v>324</v>
      </c>
      <c r="Q66" s="2"/>
      <c r="R66" s="122"/>
      <c r="S66" s="127">
        <f t="shared" si="3"/>
        <v>324</v>
      </c>
      <c r="T66" s="11"/>
      <c r="U66" s="46"/>
      <c r="V66" s="46"/>
      <c r="W66" s="46"/>
      <c r="X66" s="46"/>
    </row>
    <row r="67" spans="1:24" ht="16.5" customHeight="1" x14ac:dyDescent="0.25">
      <c r="A67" s="72" t="s">
        <v>173</v>
      </c>
      <c r="B67" s="3" t="s">
        <v>174</v>
      </c>
      <c r="C67" s="10"/>
      <c r="D67" s="10"/>
      <c r="E67" s="10"/>
      <c r="F67" s="2">
        <v>36</v>
      </c>
      <c r="G67" s="2">
        <v>36</v>
      </c>
      <c r="H67" s="2"/>
      <c r="I67" s="2"/>
      <c r="J67" s="2"/>
      <c r="K67" s="2"/>
      <c r="L67" s="2"/>
      <c r="M67" s="2"/>
      <c r="N67" s="2"/>
      <c r="O67" s="2">
        <v>18</v>
      </c>
      <c r="P67" s="2">
        <v>18</v>
      </c>
      <c r="Q67" s="2"/>
      <c r="R67" s="122"/>
      <c r="S67" s="127">
        <f t="shared" si="3"/>
        <v>36</v>
      </c>
      <c r="T67" s="11"/>
      <c r="U67" s="46"/>
      <c r="V67" s="46"/>
      <c r="W67" s="46"/>
      <c r="X67" s="46"/>
    </row>
    <row r="68" spans="1:24" ht="16.5" customHeight="1" x14ac:dyDescent="0.25">
      <c r="A68" s="72" t="s">
        <v>175</v>
      </c>
      <c r="B68" s="3" t="s">
        <v>176</v>
      </c>
      <c r="C68" s="10"/>
      <c r="D68" s="10"/>
      <c r="E68" s="10"/>
      <c r="F68" s="2">
        <v>36</v>
      </c>
      <c r="G68" s="2">
        <v>36</v>
      </c>
      <c r="H68" s="2"/>
      <c r="I68" s="2"/>
      <c r="J68" s="2"/>
      <c r="K68" s="2"/>
      <c r="L68" s="2"/>
      <c r="M68" s="2"/>
      <c r="N68" s="2"/>
      <c r="O68" s="2"/>
      <c r="P68" s="2">
        <v>36</v>
      </c>
      <c r="Q68" s="2"/>
      <c r="R68" s="122"/>
      <c r="S68" s="127">
        <f t="shared" si="3"/>
        <v>36</v>
      </c>
      <c r="T68" s="11"/>
      <c r="U68" s="46"/>
      <c r="V68" s="46"/>
      <c r="W68" s="46"/>
      <c r="X68" s="46"/>
    </row>
    <row r="69" spans="1:24" ht="31.5" customHeight="1" x14ac:dyDescent="0.25">
      <c r="A69" s="146" t="s">
        <v>204</v>
      </c>
      <c r="B69" s="146"/>
      <c r="C69" s="10"/>
      <c r="D69" s="10"/>
      <c r="E69" s="10"/>
      <c r="F69" s="4">
        <f>F54+F49+F67+F68</f>
        <v>4320</v>
      </c>
      <c r="G69" s="4">
        <f t="shared" ref="G69:P69" si="13">G54+G49+G67+G68</f>
        <v>1686</v>
      </c>
      <c r="H69" s="4">
        <f t="shared" si="13"/>
        <v>1302</v>
      </c>
      <c r="I69" s="4">
        <f t="shared" si="13"/>
        <v>1332</v>
      </c>
      <c r="J69" s="4"/>
      <c r="K69" s="4">
        <f t="shared" si="13"/>
        <v>684</v>
      </c>
      <c r="L69" s="4">
        <f t="shared" si="13"/>
        <v>748</v>
      </c>
      <c r="M69" s="4">
        <f t="shared" si="13"/>
        <v>728</v>
      </c>
      <c r="N69" s="4">
        <f t="shared" si="13"/>
        <v>780</v>
      </c>
      <c r="O69" s="4">
        <f t="shared" si="13"/>
        <v>684</v>
      </c>
      <c r="P69" s="4">
        <f t="shared" si="13"/>
        <v>696</v>
      </c>
      <c r="Q69" s="4"/>
      <c r="R69" s="4"/>
      <c r="S69" s="127">
        <f t="shared" si="3"/>
        <v>4320</v>
      </c>
      <c r="T69" s="11"/>
      <c r="U69" s="46"/>
      <c r="V69" s="46"/>
      <c r="W69" s="46"/>
      <c r="X69" s="46"/>
    </row>
    <row r="70" spans="1:24" ht="16.5" customHeight="1" x14ac:dyDescent="0.25">
      <c r="A70" s="2" t="s">
        <v>120</v>
      </c>
      <c r="B70" s="3" t="s">
        <v>178</v>
      </c>
      <c r="C70" s="10"/>
      <c r="D70" s="10"/>
      <c r="E70" s="4"/>
      <c r="F70" s="4">
        <v>290</v>
      </c>
      <c r="G70" s="4">
        <v>290</v>
      </c>
      <c r="H70" s="10"/>
      <c r="I70" s="10"/>
      <c r="J70" s="10"/>
      <c r="K70" s="10"/>
      <c r="L70" s="4">
        <v>58</v>
      </c>
      <c r="M70" s="2">
        <v>58</v>
      </c>
      <c r="N70" s="2">
        <v>58</v>
      </c>
      <c r="O70" s="75">
        <v>58</v>
      </c>
      <c r="P70" s="2">
        <v>58</v>
      </c>
      <c r="Q70" s="2"/>
      <c r="R70" s="104"/>
      <c r="S70" s="127">
        <f t="shared" si="3"/>
        <v>290</v>
      </c>
      <c r="T70" s="11"/>
      <c r="U70" s="46"/>
      <c r="V70" s="46"/>
      <c r="W70" s="46"/>
      <c r="X70" s="46"/>
    </row>
    <row r="71" spans="1:24" ht="16.5" customHeight="1" x14ac:dyDescent="0.25">
      <c r="A71" s="2" t="s">
        <v>121</v>
      </c>
      <c r="B71" s="3" t="s">
        <v>179</v>
      </c>
      <c r="C71" s="10"/>
      <c r="D71" s="10"/>
      <c r="E71" s="4"/>
      <c r="F71" s="4">
        <v>324</v>
      </c>
      <c r="G71" s="4">
        <v>324</v>
      </c>
      <c r="H71" s="10"/>
      <c r="I71" s="10"/>
      <c r="J71" s="10"/>
      <c r="K71" s="4">
        <v>54</v>
      </c>
      <c r="L71" s="2">
        <v>54</v>
      </c>
      <c r="M71" s="2">
        <v>54</v>
      </c>
      <c r="N71" s="2">
        <v>54</v>
      </c>
      <c r="O71" s="2">
        <v>54</v>
      </c>
      <c r="P71" s="2">
        <v>54</v>
      </c>
      <c r="Q71" s="2"/>
      <c r="R71" s="122"/>
      <c r="S71" s="127">
        <f t="shared" si="3"/>
        <v>324</v>
      </c>
      <c r="T71" s="11"/>
      <c r="U71" s="46"/>
      <c r="V71" s="46"/>
      <c r="W71" s="46"/>
      <c r="X71" s="46"/>
    </row>
    <row r="72" spans="1:24" ht="16.5" customHeight="1" x14ac:dyDescent="0.25">
      <c r="A72" s="146" t="s">
        <v>180</v>
      </c>
      <c r="B72" s="146"/>
      <c r="C72" s="10"/>
      <c r="D72" s="10"/>
      <c r="E72" s="4"/>
      <c r="F72" s="4">
        <f>F71+F70+F69</f>
        <v>4934</v>
      </c>
      <c r="G72" s="4">
        <f t="shared" ref="G72:P72" si="14">G71+G70+G69</f>
        <v>2300</v>
      </c>
      <c r="H72" s="4">
        <f t="shared" si="14"/>
        <v>1302</v>
      </c>
      <c r="I72" s="4">
        <f t="shared" si="14"/>
        <v>1332</v>
      </c>
      <c r="J72" s="4">
        <f t="shared" si="14"/>
        <v>0</v>
      </c>
      <c r="K72" s="4">
        <f t="shared" si="14"/>
        <v>738</v>
      </c>
      <c r="L72" s="4">
        <f t="shared" si="14"/>
        <v>860</v>
      </c>
      <c r="M72" s="4">
        <f t="shared" si="14"/>
        <v>840</v>
      </c>
      <c r="N72" s="4">
        <f t="shared" si="14"/>
        <v>892</v>
      </c>
      <c r="O72" s="4">
        <f t="shared" si="14"/>
        <v>796</v>
      </c>
      <c r="P72" s="4">
        <f t="shared" si="14"/>
        <v>808</v>
      </c>
      <c r="Q72" s="2"/>
      <c r="R72" s="122"/>
      <c r="S72" s="127">
        <f t="shared" si="3"/>
        <v>4934</v>
      </c>
      <c r="T72" s="11"/>
      <c r="U72" s="46"/>
      <c r="V72" s="46"/>
      <c r="W72" s="46"/>
      <c r="X72" s="46"/>
    </row>
    <row r="73" spans="1:24" ht="33" customHeight="1" x14ac:dyDescent="0.25">
      <c r="A73" s="116"/>
      <c r="B73" s="109" t="s">
        <v>205</v>
      </c>
      <c r="C73" s="110"/>
      <c r="D73" s="110"/>
      <c r="E73" s="110"/>
      <c r="F73" s="83"/>
      <c r="G73" s="110"/>
      <c r="H73" s="110"/>
      <c r="I73" s="110"/>
      <c r="J73" s="110"/>
      <c r="K73" s="83"/>
      <c r="L73" s="83"/>
      <c r="M73" s="83"/>
      <c r="N73" s="83"/>
      <c r="O73" s="83"/>
      <c r="P73" s="83"/>
      <c r="Q73" s="110"/>
      <c r="R73" s="122"/>
      <c r="S73" s="127"/>
      <c r="T73" s="11"/>
      <c r="U73" s="46"/>
      <c r="V73" s="46"/>
      <c r="W73" s="46"/>
      <c r="X73" s="46"/>
    </row>
    <row r="74" spans="1:24" ht="16.5" customHeight="1" x14ac:dyDescent="0.25">
      <c r="A74" s="72" t="s">
        <v>206</v>
      </c>
      <c r="B74" s="72" t="s">
        <v>207</v>
      </c>
      <c r="C74" s="80"/>
      <c r="D74" s="80"/>
      <c r="E74" s="80"/>
      <c r="F74" s="75">
        <f>F75+F77+F82</f>
        <v>218</v>
      </c>
      <c r="G74" s="75">
        <f t="shared" ref="G74:Q74" si="15">G75+G77+G82</f>
        <v>184</v>
      </c>
      <c r="H74" s="75">
        <f t="shared" si="15"/>
        <v>34</v>
      </c>
      <c r="I74" s="75"/>
      <c r="J74" s="75"/>
      <c r="K74" s="75"/>
      <c r="L74" s="75"/>
      <c r="M74" s="75"/>
      <c r="N74" s="75"/>
      <c r="O74" s="75"/>
      <c r="P74" s="75"/>
      <c r="Q74" s="75">
        <f t="shared" si="15"/>
        <v>218</v>
      </c>
      <c r="R74" s="75"/>
      <c r="S74" s="127"/>
      <c r="T74" s="11"/>
      <c r="U74" s="46"/>
      <c r="V74" s="46"/>
      <c r="W74" s="46"/>
      <c r="X74" s="46"/>
    </row>
    <row r="75" spans="1:24" ht="33.75" customHeight="1" x14ac:dyDescent="0.25">
      <c r="A75" s="72" t="s">
        <v>152</v>
      </c>
      <c r="B75" s="72" t="s">
        <v>153</v>
      </c>
      <c r="C75" s="80" t="s">
        <v>146</v>
      </c>
      <c r="D75" s="80"/>
      <c r="E75" s="80"/>
      <c r="F75" s="75">
        <v>38</v>
      </c>
      <c r="G75" s="4">
        <v>4</v>
      </c>
      <c r="H75" s="4">
        <v>34</v>
      </c>
      <c r="I75" s="10"/>
      <c r="J75" s="10"/>
      <c r="K75" s="10"/>
      <c r="L75" s="10"/>
      <c r="M75" s="10"/>
      <c r="N75" s="4"/>
      <c r="O75" s="4"/>
      <c r="P75" s="4"/>
      <c r="Q75" s="75">
        <v>38</v>
      </c>
      <c r="R75" s="26"/>
      <c r="S75" s="127"/>
      <c r="T75" s="11"/>
      <c r="U75" s="46"/>
      <c r="V75" s="46"/>
      <c r="W75" s="46"/>
      <c r="X75" s="46"/>
    </row>
    <row r="76" spans="1:24" ht="16.5" customHeight="1" x14ac:dyDescent="0.25">
      <c r="A76" s="70" t="s">
        <v>152</v>
      </c>
      <c r="B76" s="6" t="s">
        <v>18</v>
      </c>
      <c r="C76" s="80" t="s">
        <v>146</v>
      </c>
      <c r="D76" s="80"/>
      <c r="E76" s="80"/>
      <c r="F76" s="71">
        <v>38</v>
      </c>
      <c r="G76" s="10">
        <v>4</v>
      </c>
      <c r="H76" s="10">
        <v>34</v>
      </c>
      <c r="I76" s="10"/>
      <c r="J76" s="10"/>
      <c r="K76" s="10"/>
      <c r="L76" s="10"/>
      <c r="M76" s="10"/>
      <c r="N76" s="10"/>
      <c r="O76" s="10"/>
      <c r="P76" s="10"/>
      <c r="Q76" s="71">
        <v>38</v>
      </c>
      <c r="R76" s="26"/>
      <c r="S76" s="127"/>
      <c r="T76" s="11"/>
      <c r="U76" s="46"/>
      <c r="V76" s="46"/>
      <c r="W76" s="46"/>
      <c r="X76" s="46"/>
    </row>
    <row r="77" spans="1:24" ht="30.75" customHeight="1" x14ac:dyDescent="0.25">
      <c r="A77" s="72" t="s">
        <v>208</v>
      </c>
      <c r="B77" s="72" t="s">
        <v>209</v>
      </c>
      <c r="C77" s="80"/>
      <c r="D77" s="80" t="s">
        <v>146</v>
      </c>
      <c r="E77" s="80"/>
      <c r="F77" s="75">
        <f>F78+F79+F80+F81</f>
        <v>140</v>
      </c>
      <c r="G77" s="75">
        <f t="shared" ref="G77:Q77" si="16">G78+G79+G80+G81</f>
        <v>140</v>
      </c>
      <c r="H77" s="75"/>
      <c r="I77" s="75"/>
      <c r="J77" s="75"/>
      <c r="K77" s="75"/>
      <c r="L77" s="75"/>
      <c r="M77" s="75"/>
      <c r="N77" s="75"/>
      <c r="O77" s="75"/>
      <c r="P77" s="75"/>
      <c r="Q77" s="75">
        <f t="shared" si="16"/>
        <v>140</v>
      </c>
      <c r="R77" s="75"/>
      <c r="S77" s="127"/>
      <c r="T77" s="11"/>
      <c r="U77" s="46"/>
      <c r="V77" s="46"/>
      <c r="W77" s="46"/>
      <c r="X77" s="46"/>
    </row>
    <row r="78" spans="1:24" ht="16.5" customHeight="1" x14ac:dyDescent="0.25">
      <c r="A78" s="147" t="s">
        <v>208</v>
      </c>
      <c r="B78" s="6" t="s">
        <v>19</v>
      </c>
      <c r="C78" s="10"/>
      <c r="D78" s="10" t="s">
        <v>146</v>
      </c>
      <c r="E78" s="86"/>
      <c r="F78" s="10">
        <v>40</v>
      </c>
      <c r="G78" s="10">
        <v>40</v>
      </c>
      <c r="H78" s="10"/>
      <c r="I78" s="10"/>
      <c r="J78" s="10"/>
      <c r="K78" s="10"/>
      <c r="L78" s="10"/>
      <c r="M78" s="10"/>
      <c r="N78" s="86"/>
      <c r="O78" s="10"/>
      <c r="P78" s="10"/>
      <c r="Q78" s="10">
        <v>40</v>
      </c>
      <c r="R78" s="26"/>
      <c r="S78" s="11"/>
      <c r="T78" s="11"/>
      <c r="U78" s="46"/>
      <c r="V78" s="46"/>
      <c r="W78" s="46"/>
      <c r="X78" s="46"/>
    </row>
    <row r="79" spans="1:24" ht="16.5" customHeight="1" x14ac:dyDescent="0.25">
      <c r="A79" s="148"/>
      <c r="B79" s="6" t="s">
        <v>20</v>
      </c>
      <c r="C79" s="87"/>
      <c r="D79" s="10" t="s">
        <v>146</v>
      </c>
      <c r="E79" s="86"/>
      <c r="F79" s="10">
        <v>32</v>
      </c>
      <c r="G79" s="10">
        <v>32</v>
      </c>
      <c r="H79" s="10"/>
      <c r="I79" s="10"/>
      <c r="J79" s="10"/>
      <c r="K79" s="10"/>
      <c r="L79" s="10"/>
      <c r="M79" s="10"/>
      <c r="N79" s="10"/>
      <c r="O79" s="86"/>
      <c r="P79" s="10"/>
      <c r="Q79" s="10">
        <v>32</v>
      </c>
      <c r="R79" s="26"/>
      <c r="S79" s="11"/>
      <c r="T79" s="11"/>
      <c r="U79" s="46"/>
      <c r="V79" s="46"/>
      <c r="W79" s="46"/>
      <c r="X79" s="46"/>
    </row>
    <row r="80" spans="1:24" ht="30" customHeight="1" x14ac:dyDescent="0.25">
      <c r="A80" s="148"/>
      <c r="B80" s="6" t="s">
        <v>210</v>
      </c>
      <c r="C80" s="10"/>
      <c r="D80" s="10" t="s">
        <v>146</v>
      </c>
      <c r="E80" s="86"/>
      <c r="F80" s="10">
        <v>36</v>
      </c>
      <c r="G80" s="10">
        <v>36</v>
      </c>
      <c r="H80" s="10"/>
      <c r="I80" s="10"/>
      <c r="J80" s="10"/>
      <c r="K80" s="10"/>
      <c r="L80" s="10"/>
      <c r="M80" s="10"/>
      <c r="N80" s="10"/>
      <c r="O80" s="86"/>
      <c r="P80" s="10"/>
      <c r="Q80" s="10">
        <v>36</v>
      </c>
      <c r="R80" s="26"/>
      <c r="S80" s="24"/>
      <c r="T80" s="11"/>
      <c r="U80" s="46"/>
      <c r="V80" s="46"/>
      <c r="W80" s="46"/>
      <c r="X80" s="46"/>
    </row>
    <row r="81" spans="1:24" ht="20.25" customHeight="1" x14ac:dyDescent="0.25">
      <c r="A81" s="148"/>
      <c r="B81" s="50" t="s">
        <v>211</v>
      </c>
      <c r="C81" s="38"/>
      <c r="D81" s="38" t="s">
        <v>146</v>
      </c>
      <c r="E81" s="99"/>
      <c r="F81" s="38">
        <v>32</v>
      </c>
      <c r="G81" s="38">
        <v>32</v>
      </c>
      <c r="H81" s="38"/>
      <c r="I81" s="38"/>
      <c r="J81" s="38"/>
      <c r="K81" s="38"/>
      <c r="L81" s="38"/>
      <c r="M81" s="38"/>
      <c r="N81" s="99"/>
      <c r="O81" s="38"/>
      <c r="P81" s="38"/>
      <c r="Q81" s="38">
        <v>32</v>
      </c>
      <c r="R81" s="26"/>
      <c r="S81" s="11"/>
      <c r="T81" s="11"/>
      <c r="U81" s="46"/>
      <c r="V81" s="46"/>
      <c r="W81" s="46"/>
      <c r="X81" s="46"/>
    </row>
    <row r="82" spans="1:24" ht="31.5" x14ac:dyDescent="0.25">
      <c r="A82" s="89" t="s">
        <v>212</v>
      </c>
      <c r="B82" s="89" t="s">
        <v>213</v>
      </c>
      <c r="C82" s="90"/>
      <c r="D82" s="90"/>
      <c r="E82" s="90"/>
      <c r="F82" s="91">
        <v>40</v>
      </c>
      <c r="G82" s="37">
        <v>40</v>
      </c>
      <c r="H82" s="99"/>
      <c r="I82" s="112"/>
      <c r="J82" s="112"/>
      <c r="K82" s="99"/>
      <c r="L82" s="38"/>
      <c r="M82" s="38"/>
      <c r="N82" s="38"/>
      <c r="O82" s="99"/>
      <c r="P82" s="99"/>
      <c r="Q82" s="91">
        <v>40</v>
      </c>
      <c r="R82" s="26"/>
      <c r="S82" s="11"/>
      <c r="T82" s="11"/>
      <c r="U82" s="46"/>
      <c r="V82" s="46"/>
      <c r="W82" s="46"/>
      <c r="X82" s="46"/>
    </row>
    <row r="83" spans="1:24" s="26" customFormat="1" ht="15.75" x14ac:dyDescent="0.25">
      <c r="A83" s="70" t="s">
        <v>212</v>
      </c>
      <c r="B83" s="6" t="s">
        <v>21</v>
      </c>
      <c r="C83" s="87"/>
      <c r="D83" s="10" t="s">
        <v>146</v>
      </c>
      <c r="E83" s="86"/>
      <c r="F83" s="10">
        <v>40</v>
      </c>
      <c r="G83" s="10">
        <v>40</v>
      </c>
      <c r="H83" s="10"/>
      <c r="I83" s="87"/>
      <c r="J83" s="87"/>
      <c r="K83" s="10"/>
      <c r="L83" s="10"/>
      <c r="M83" s="10"/>
      <c r="N83" s="10"/>
      <c r="O83" s="86"/>
      <c r="P83" s="10"/>
      <c r="Q83" s="10">
        <v>40</v>
      </c>
      <c r="S83" s="69"/>
      <c r="T83" s="11"/>
      <c r="U83" s="118"/>
      <c r="V83" s="117"/>
      <c r="W83" s="117"/>
      <c r="X83" s="117"/>
    </row>
    <row r="84" spans="1:24" s="26" customFormat="1" ht="15.75" x14ac:dyDescent="0.25">
      <c r="A84" s="72" t="s">
        <v>155</v>
      </c>
      <c r="B84" s="72" t="s">
        <v>156</v>
      </c>
      <c r="C84" s="3"/>
      <c r="D84" s="3"/>
      <c r="E84" s="3"/>
      <c r="F84" s="75">
        <f>F85+F87+F89+F91+F93+F95+F96</f>
        <v>1114</v>
      </c>
      <c r="G84" s="75">
        <f t="shared" ref="G84:R84" si="17">G85+G87+G89+G91+G93+G95+G96</f>
        <v>228</v>
      </c>
      <c r="H84" s="75">
        <f t="shared" si="17"/>
        <v>238</v>
      </c>
      <c r="I84" s="75">
        <f t="shared" si="17"/>
        <v>648</v>
      </c>
      <c r="J84" s="75"/>
      <c r="K84" s="75"/>
      <c r="L84" s="75"/>
      <c r="M84" s="75"/>
      <c r="N84" s="75"/>
      <c r="O84" s="75"/>
      <c r="P84" s="75"/>
      <c r="Q84" s="75">
        <f t="shared" si="17"/>
        <v>446</v>
      </c>
      <c r="R84" s="75">
        <f t="shared" si="17"/>
        <v>668</v>
      </c>
      <c r="S84" s="85"/>
      <c r="T84" s="11"/>
      <c r="U84" s="118"/>
      <c r="V84" s="117"/>
      <c r="W84" s="117"/>
      <c r="X84" s="117"/>
    </row>
    <row r="85" spans="1:24" s="26" customFormat="1" ht="31.5" x14ac:dyDescent="0.25">
      <c r="A85" s="72" t="s">
        <v>214</v>
      </c>
      <c r="B85" s="72" t="s">
        <v>215</v>
      </c>
      <c r="C85" s="3"/>
      <c r="D85" s="75" t="s">
        <v>146</v>
      </c>
      <c r="E85" s="3"/>
      <c r="F85" s="4">
        <v>90</v>
      </c>
      <c r="G85" s="4">
        <v>6</v>
      </c>
      <c r="H85" s="4">
        <v>48</v>
      </c>
      <c r="I85" s="4">
        <v>36</v>
      </c>
      <c r="J85" s="4"/>
      <c r="K85" s="75"/>
      <c r="L85" s="70"/>
      <c r="M85" s="70"/>
      <c r="N85" s="86"/>
      <c r="O85" s="86"/>
      <c r="P85" s="86"/>
      <c r="Q85" s="4">
        <v>90</v>
      </c>
      <c r="S85" s="68"/>
      <c r="T85" s="11"/>
      <c r="U85" s="118"/>
      <c r="V85" s="117"/>
      <c r="W85" s="117"/>
      <c r="X85" s="117"/>
    </row>
    <row r="86" spans="1:24" s="26" customFormat="1" ht="15.75" x14ac:dyDescent="0.25">
      <c r="A86" s="76" t="s">
        <v>216</v>
      </c>
      <c r="B86" s="50" t="s">
        <v>217</v>
      </c>
      <c r="C86" s="8"/>
      <c r="D86" s="91"/>
      <c r="E86" s="8"/>
      <c r="F86" s="38">
        <v>90</v>
      </c>
      <c r="G86" s="38">
        <v>6</v>
      </c>
      <c r="H86" s="38">
        <v>48</v>
      </c>
      <c r="I86" s="38">
        <v>36</v>
      </c>
      <c r="J86" s="38"/>
      <c r="K86" s="91"/>
      <c r="L86" s="76"/>
      <c r="M86" s="76"/>
      <c r="N86" s="99"/>
      <c r="O86" s="99"/>
      <c r="P86" s="99"/>
      <c r="Q86" s="10">
        <v>90</v>
      </c>
      <c r="S86" s="68"/>
      <c r="T86" s="11"/>
      <c r="U86" s="118"/>
      <c r="V86" s="117"/>
      <c r="W86" s="117"/>
      <c r="X86" s="117"/>
    </row>
    <row r="87" spans="1:24" s="26" customFormat="1" ht="31.5" x14ac:dyDescent="0.25">
      <c r="A87" s="72" t="s">
        <v>218</v>
      </c>
      <c r="B87" s="72" t="s">
        <v>219</v>
      </c>
      <c r="C87" s="3"/>
      <c r="D87" s="75" t="s">
        <v>146</v>
      </c>
      <c r="E87" s="3"/>
      <c r="F87" s="4">
        <v>148</v>
      </c>
      <c r="G87" s="4">
        <v>28</v>
      </c>
      <c r="H87" s="4">
        <v>48</v>
      </c>
      <c r="I87" s="4">
        <v>72</v>
      </c>
      <c r="J87" s="4"/>
      <c r="K87" s="75"/>
      <c r="L87" s="70"/>
      <c r="M87" s="70"/>
      <c r="N87" s="86"/>
      <c r="O87" s="86"/>
      <c r="P87" s="86"/>
      <c r="Q87" s="4">
        <v>148</v>
      </c>
      <c r="S87" s="11"/>
      <c r="T87" s="11"/>
      <c r="U87" s="118"/>
      <c r="V87" s="117"/>
      <c r="W87" s="117"/>
      <c r="X87" s="117"/>
    </row>
    <row r="88" spans="1:24" s="26" customFormat="1" ht="31.5" x14ac:dyDescent="0.25">
      <c r="A88" s="70" t="s">
        <v>220</v>
      </c>
      <c r="B88" s="6" t="s">
        <v>140</v>
      </c>
      <c r="C88" s="10"/>
      <c r="D88" s="10" t="s">
        <v>146</v>
      </c>
      <c r="E88" s="10"/>
      <c r="F88" s="10">
        <v>148</v>
      </c>
      <c r="G88" s="10">
        <v>28</v>
      </c>
      <c r="H88" s="10">
        <v>48</v>
      </c>
      <c r="I88" s="10">
        <v>72</v>
      </c>
      <c r="J88" s="10"/>
      <c r="K88" s="75"/>
      <c r="L88" s="70"/>
      <c r="M88" s="70"/>
      <c r="N88" s="86"/>
      <c r="O88" s="86"/>
      <c r="P88" s="86"/>
      <c r="Q88" s="10">
        <v>148</v>
      </c>
      <c r="S88" s="11"/>
      <c r="T88" s="11"/>
      <c r="U88" s="118"/>
      <c r="V88" s="117"/>
      <c r="W88" s="117"/>
      <c r="X88" s="117"/>
    </row>
    <row r="89" spans="1:24" ht="31.5" x14ac:dyDescent="0.25">
      <c r="A89" s="72" t="s">
        <v>221</v>
      </c>
      <c r="B89" s="72" t="s">
        <v>222</v>
      </c>
      <c r="C89" s="10" t="s">
        <v>146</v>
      </c>
      <c r="D89" s="10"/>
      <c r="E89" s="10"/>
      <c r="F89" s="4">
        <v>208</v>
      </c>
      <c r="G89" s="4">
        <v>52</v>
      </c>
      <c r="H89" s="4">
        <v>48</v>
      </c>
      <c r="I89" s="4">
        <v>108</v>
      </c>
      <c r="J89" s="4"/>
      <c r="K89" s="75"/>
      <c r="L89" s="70"/>
      <c r="M89" s="70"/>
      <c r="N89" s="86"/>
      <c r="O89" s="86"/>
      <c r="P89" s="86"/>
      <c r="Q89" s="4">
        <v>208</v>
      </c>
      <c r="R89" s="26"/>
      <c r="S89" s="11"/>
      <c r="T89" s="11"/>
      <c r="U89" s="46"/>
      <c r="V89" s="46"/>
      <c r="W89" s="46"/>
      <c r="X89" s="46"/>
    </row>
    <row r="90" spans="1:24" ht="15.75" x14ac:dyDescent="0.25">
      <c r="A90" s="70" t="s">
        <v>223</v>
      </c>
      <c r="B90" s="6" t="s">
        <v>224</v>
      </c>
      <c r="C90" s="10" t="s">
        <v>146</v>
      </c>
      <c r="D90" s="10"/>
      <c r="E90" s="10"/>
      <c r="F90" s="10">
        <v>208</v>
      </c>
      <c r="G90" s="10">
        <v>52</v>
      </c>
      <c r="H90" s="10">
        <v>48</v>
      </c>
      <c r="I90" s="10">
        <v>108</v>
      </c>
      <c r="J90" s="10"/>
      <c r="K90" s="75"/>
      <c r="L90" s="70"/>
      <c r="M90" s="70"/>
      <c r="N90" s="86"/>
      <c r="O90" s="86"/>
      <c r="P90" s="86"/>
      <c r="Q90" s="10">
        <v>208</v>
      </c>
      <c r="R90" s="26"/>
      <c r="S90" s="68"/>
      <c r="T90" s="11"/>
      <c r="U90" s="46"/>
      <c r="V90" s="46"/>
      <c r="W90" s="46"/>
      <c r="X90" s="46"/>
    </row>
    <row r="91" spans="1:24" ht="35.25" customHeight="1" x14ac:dyDescent="0.25">
      <c r="A91" s="72" t="s">
        <v>225</v>
      </c>
      <c r="B91" s="72" t="s">
        <v>240</v>
      </c>
      <c r="C91" s="87"/>
      <c r="D91" s="10" t="s">
        <v>146</v>
      </c>
      <c r="E91" s="87"/>
      <c r="F91" s="4">
        <v>162</v>
      </c>
      <c r="G91" s="4">
        <v>42</v>
      </c>
      <c r="H91" s="4">
        <v>48</v>
      </c>
      <c r="I91" s="4">
        <v>72</v>
      </c>
      <c r="J91" s="4"/>
      <c r="K91" s="72"/>
      <c r="L91" s="70"/>
      <c r="M91" s="70"/>
      <c r="N91" s="86"/>
      <c r="O91" s="86"/>
      <c r="P91" s="86"/>
      <c r="Q91" s="86"/>
      <c r="R91" s="75">
        <v>162</v>
      </c>
      <c r="S91" s="24"/>
      <c r="T91" s="11"/>
      <c r="U91" s="46"/>
      <c r="V91" s="46"/>
      <c r="W91" s="46"/>
      <c r="X91" s="46"/>
    </row>
    <row r="92" spans="1:24" ht="15.75" x14ac:dyDescent="0.25">
      <c r="A92" s="70" t="s">
        <v>226</v>
      </c>
      <c r="B92" s="6" t="s">
        <v>227</v>
      </c>
      <c r="C92" s="10"/>
      <c r="D92" s="10" t="s">
        <v>146</v>
      </c>
      <c r="E92" s="10"/>
      <c r="F92" s="10">
        <v>162</v>
      </c>
      <c r="G92" s="10">
        <v>42</v>
      </c>
      <c r="H92" s="10">
        <v>48</v>
      </c>
      <c r="I92" s="10">
        <v>72</v>
      </c>
      <c r="J92" s="10"/>
      <c r="K92" s="75"/>
      <c r="L92" s="70"/>
      <c r="M92" s="70"/>
      <c r="N92" s="86"/>
      <c r="O92" s="86"/>
      <c r="P92" s="86"/>
      <c r="Q92" s="86"/>
      <c r="R92" s="71">
        <v>162</v>
      </c>
      <c r="S92" s="69"/>
      <c r="T92" s="11"/>
      <c r="U92" s="46"/>
      <c r="V92" s="46"/>
      <c r="W92" s="46"/>
      <c r="X92" s="46"/>
    </row>
    <row r="93" spans="1:24" ht="30.75" customHeight="1" x14ac:dyDescent="0.25">
      <c r="A93" s="72" t="s">
        <v>228</v>
      </c>
      <c r="B93" s="72" t="s">
        <v>229</v>
      </c>
      <c r="C93" s="10" t="s">
        <v>146</v>
      </c>
      <c r="D93" s="87"/>
      <c r="E93" s="87"/>
      <c r="F93" s="4">
        <v>176</v>
      </c>
      <c r="G93" s="4">
        <v>58</v>
      </c>
      <c r="H93" s="4">
        <v>46</v>
      </c>
      <c r="I93" s="4">
        <v>72</v>
      </c>
      <c r="J93" s="4"/>
      <c r="K93" s="7"/>
      <c r="L93" s="70"/>
      <c r="M93" s="70"/>
      <c r="N93" s="86"/>
      <c r="O93" s="86"/>
      <c r="P93" s="86"/>
      <c r="Q93" s="86"/>
      <c r="R93" s="75">
        <v>176</v>
      </c>
      <c r="S93" s="24"/>
      <c r="T93" s="11"/>
      <c r="U93" s="46"/>
      <c r="V93" s="46"/>
      <c r="W93" s="46"/>
      <c r="X93" s="46"/>
    </row>
    <row r="94" spans="1:24" ht="48" customHeight="1" x14ac:dyDescent="0.25">
      <c r="A94" s="76" t="s">
        <v>230</v>
      </c>
      <c r="B94" s="50" t="s">
        <v>231</v>
      </c>
      <c r="C94" s="38" t="s">
        <v>146</v>
      </c>
      <c r="D94" s="95"/>
      <c r="E94" s="95"/>
      <c r="F94" s="38">
        <v>176</v>
      </c>
      <c r="G94" s="38">
        <v>58</v>
      </c>
      <c r="H94" s="38">
        <v>46</v>
      </c>
      <c r="I94" s="38">
        <v>72</v>
      </c>
      <c r="J94" s="38"/>
      <c r="K94" s="95"/>
      <c r="L94" s="76"/>
      <c r="M94" s="76"/>
      <c r="N94" s="99"/>
      <c r="O94" s="99"/>
      <c r="P94" s="99"/>
      <c r="Q94" s="99"/>
      <c r="R94" s="71">
        <v>176</v>
      </c>
      <c r="S94" s="69"/>
      <c r="T94" s="11"/>
      <c r="U94" s="46"/>
      <c r="V94" s="46"/>
      <c r="W94" s="46"/>
      <c r="X94" s="46"/>
    </row>
    <row r="95" spans="1:24" ht="15.75" x14ac:dyDescent="0.25">
      <c r="A95" s="72" t="s">
        <v>232</v>
      </c>
      <c r="B95" s="3" t="s">
        <v>233</v>
      </c>
      <c r="C95" s="4"/>
      <c r="D95" s="4"/>
      <c r="E95" s="4"/>
      <c r="F95" s="4">
        <v>288</v>
      </c>
      <c r="G95" s="86"/>
      <c r="H95" s="86"/>
      <c r="I95" s="4">
        <v>288</v>
      </c>
      <c r="J95" s="4"/>
      <c r="K95" s="10"/>
      <c r="L95" s="70"/>
      <c r="M95" s="70"/>
      <c r="N95" s="86"/>
      <c r="O95" s="86"/>
      <c r="P95" s="86"/>
      <c r="Q95" s="86"/>
      <c r="R95" s="75">
        <v>288</v>
      </c>
      <c r="S95" s="24"/>
      <c r="T95" s="11"/>
      <c r="U95" s="46"/>
      <c r="V95" s="46"/>
      <c r="W95" s="46"/>
      <c r="X95" s="46"/>
    </row>
    <row r="96" spans="1:24" ht="31.5" x14ac:dyDescent="0.25">
      <c r="A96" s="72" t="s">
        <v>234</v>
      </c>
      <c r="B96" s="72" t="s">
        <v>185</v>
      </c>
      <c r="C96" s="10"/>
      <c r="D96" s="10" t="s">
        <v>146</v>
      </c>
      <c r="E96" s="10"/>
      <c r="F96" s="4">
        <v>42</v>
      </c>
      <c r="G96" s="4">
        <v>42</v>
      </c>
      <c r="H96" s="86"/>
      <c r="I96" s="86"/>
      <c r="J96" s="86"/>
      <c r="K96" s="10"/>
      <c r="L96" s="70"/>
      <c r="M96" s="70"/>
      <c r="N96" s="86"/>
      <c r="O96" s="86"/>
      <c r="P96" s="86"/>
      <c r="Q96" s="86"/>
      <c r="R96" s="71">
        <v>42</v>
      </c>
      <c r="S96" s="24"/>
      <c r="T96" s="11"/>
      <c r="U96" s="46"/>
      <c r="V96" s="46"/>
      <c r="W96" s="46"/>
      <c r="X96" s="46"/>
    </row>
    <row r="97" spans="1:24" ht="15.75" x14ac:dyDescent="0.25">
      <c r="A97" s="72" t="s">
        <v>235</v>
      </c>
      <c r="B97" s="72" t="s">
        <v>174</v>
      </c>
      <c r="C97" s="2"/>
      <c r="D97" s="2"/>
      <c r="E97" s="2"/>
      <c r="F97" s="2">
        <v>36</v>
      </c>
      <c r="G97" s="2">
        <v>36</v>
      </c>
      <c r="H97" s="86"/>
      <c r="I97" s="86"/>
      <c r="J97" s="86"/>
      <c r="K97" s="10"/>
      <c r="L97" s="70"/>
      <c r="M97" s="70"/>
      <c r="N97" s="86"/>
      <c r="O97" s="86"/>
      <c r="P97" s="86"/>
      <c r="Q97" s="129">
        <v>18</v>
      </c>
      <c r="R97" s="75">
        <v>18</v>
      </c>
      <c r="S97" s="84"/>
      <c r="T97" s="11"/>
      <c r="U97" s="46"/>
      <c r="V97" s="46"/>
      <c r="W97" s="46"/>
      <c r="X97" s="46"/>
    </row>
    <row r="98" spans="1:24" ht="15.75" x14ac:dyDescent="0.25">
      <c r="A98" s="72" t="s">
        <v>236</v>
      </c>
      <c r="B98" s="89" t="s">
        <v>176</v>
      </c>
      <c r="C98" s="39"/>
      <c r="D98" s="39"/>
      <c r="E98" s="39"/>
      <c r="F98" s="39">
        <v>72</v>
      </c>
      <c r="G98" s="39">
        <v>72</v>
      </c>
      <c r="H98" s="99"/>
      <c r="I98" s="99"/>
      <c r="J98" s="99"/>
      <c r="K98" s="38"/>
      <c r="L98" s="76"/>
      <c r="M98" s="76"/>
      <c r="N98" s="99"/>
      <c r="O98" s="99"/>
      <c r="P98" s="99"/>
      <c r="Q98" s="99"/>
      <c r="R98" s="75">
        <v>72</v>
      </c>
      <c r="S98" s="84"/>
      <c r="T98" s="11"/>
      <c r="U98" s="46"/>
      <c r="V98" s="46"/>
      <c r="W98" s="46"/>
      <c r="X98" s="46"/>
    </row>
    <row r="99" spans="1:24" ht="31.5" x14ac:dyDescent="0.25">
      <c r="A99" s="102"/>
      <c r="B99" s="72" t="s">
        <v>237</v>
      </c>
      <c r="C99" s="2"/>
      <c r="D99" s="2"/>
      <c r="E99" s="2"/>
      <c r="F99" s="2">
        <f>F98+F97+F84+F74</f>
        <v>1440</v>
      </c>
      <c r="G99" s="2">
        <f t="shared" ref="G99:R99" si="18">G98+G97+G84+G74</f>
        <v>520</v>
      </c>
      <c r="H99" s="2">
        <f t="shared" si="18"/>
        <v>272</v>
      </c>
      <c r="I99" s="2">
        <f t="shared" si="18"/>
        <v>648</v>
      </c>
      <c r="J99" s="2"/>
      <c r="K99" s="2"/>
      <c r="L99" s="2"/>
      <c r="M99" s="2"/>
      <c r="N99" s="2"/>
      <c r="O99" s="2"/>
      <c r="P99" s="2"/>
      <c r="Q99" s="2">
        <f t="shared" si="18"/>
        <v>682</v>
      </c>
      <c r="R99" s="2">
        <f t="shared" si="18"/>
        <v>758</v>
      </c>
      <c r="S99" s="84"/>
      <c r="T99" s="11"/>
      <c r="U99" s="46"/>
      <c r="V99" s="46"/>
      <c r="W99" s="46"/>
      <c r="X99" s="46"/>
    </row>
    <row r="100" spans="1:24" ht="16.5" x14ac:dyDescent="0.25">
      <c r="A100" s="105"/>
      <c r="B100" s="89" t="s">
        <v>177</v>
      </c>
      <c r="C100" s="9"/>
      <c r="D100" s="9"/>
      <c r="E100" s="9"/>
      <c r="F100" s="25">
        <f>F99+F69</f>
        <v>5760</v>
      </c>
      <c r="G100" s="25">
        <f t="shared" ref="G100:R100" si="19">G99+G69</f>
        <v>2206</v>
      </c>
      <c r="H100" s="25">
        <f t="shared" si="19"/>
        <v>1574</v>
      </c>
      <c r="I100" s="25">
        <f t="shared" si="19"/>
        <v>1980</v>
      </c>
      <c r="J100" s="25">
        <f t="shared" si="19"/>
        <v>0</v>
      </c>
      <c r="K100" s="25">
        <f t="shared" si="19"/>
        <v>684</v>
      </c>
      <c r="L100" s="25">
        <f t="shared" si="19"/>
        <v>748</v>
      </c>
      <c r="M100" s="25">
        <f t="shared" si="19"/>
        <v>728</v>
      </c>
      <c r="N100" s="25">
        <f t="shared" si="19"/>
        <v>780</v>
      </c>
      <c r="O100" s="25">
        <f t="shared" si="19"/>
        <v>684</v>
      </c>
      <c r="P100" s="25">
        <f t="shared" si="19"/>
        <v>696</v>
      </c>
      <c r="Q100" s="25">
        <f t="shared" si="19"/>
        <v>682</v>
      </c>
      <c r="R100" s="25">
        <f t="shared" si="19"/>
        <v>758</v>
      </c>
      <c r="S100" s="84"/>
      <c r="T100" s="11"/>
      <c r="U100" s="46"/>
      <c r="V100" s="46"/>
      <c r="W100" s="46"/>
      <c r="X100" s="46"/>
    </row>
    <row r="101" spans="1:24" ht="15.75" x14ac:dyDescent="0.25">
      <c r="A101" s="2" t="s">
        <v>120</v>
      </c>
      <c r="B101" s="3" t="s">
        <v>178</v>
      </c>
      <c r="C101" s="10"/>
      <c r="D101" s="86"/>
      <c r="E101" s="86"/>
      <c r="F101" s="4">
        <v>400</v>
      </c>
      <c r="G101" s="4">
        <v>400</v>
      </c>
      <c r="H101" s="86"/>
      <c r="I101" s="87"/>
      <c r="J101" s="87"/>
      <c r="K101" s="10"/>
      <c r="L101" s="4">
        <v>58</v>
      </c>
      <c r="M101" s="2">
        <v>58</v>
      </c>
      <c r="N101" s="2">
        <v>58</v>
      </c>
      <c r="O101" s="75">
        <v>58</v>
      </c>
      <c r="P101" s="3">
        <v>58</v>
      </c>
      <c r="Q101" s="75">
        <v>58</v>
      </c>
      <c r="R101" s="75">
        <v>52</v>
      </c>
      <c r="S101" s="84"/>
      <c r="T101" s="11"/>
      <c r="U101" s="46"/>
      <c r="V101" s="46"/>
      <c r="W101" s="46"/>
      <c r="X101" s="46"/>
    </row>
    <row r="102" spans="1:24" ht="15.75" x14ac:dyDescent="0.25">
      <c r="A102" s="2" t="s">
        <v>121</v>
      </c>
      <c r="B102" s="3" t="s">
        <v>179</v>
      </c>
      <c r="C102" s="86"/>
      <c r="D102" s="10"/>
      <c r="E102" s="86"/>
      <c r="F102" s="4">
        <v>428</v>
      </c>
      <c r="G102" s="4">
        <v>428</v>
      </c>
      <c r="H102" s="86"/>
      <c r="I102" s="86"/>
      <c r="J102" s="86"/>
      <c r="K102" s="4">
        <v>54</v>
      </c>
      <c r="L102" s="2">
        <v>54</v>
      </c>
      <c r="M102" s="2">
        <v>54</v>
      </c>
      <c r="N102" s="3">
        <v>54</v>
      </c>
      <c r="O102" s="3">
        <v>54</v>
      </c>
      <c r="P102" s="3">
        <v>54</v>
      </c>
      <c r="Q102" s="3">
        <v>54</v>
      </c>
      <c r="R102" s="3">
        <v>50</v>
      </c>
      <c r="S102" s="84"/>
      <c r="T102" s="11"/>
      <c r="U102" s="46"/>
      <c r="V102" s="46"/>
      <c r="W102" s="46"/>
      <c r="X102" s="46"/>
    </row>
    <row r="103" spans="1:24" ht="15.75" x14ac:dyDescent="0.25">
      <c r="A103" s="146" t="s">
        <v>238</v>
      </c>
      <c r="B103" s="146"/>
      <c r="C103" s="86"/>
      <c r="D103" s="10"/>
      <c r="E103" s="86"/>
      <c r="F103" s="4">
        <f>F102+F101+F100</f>
        <v>6588</v>
      </c>
      <c r="G103" s="4">
        <f t="shared" ref="G103:R103" si="20">G102+G101+G100</f>
        <v>3034</v>
      </c>
      <c r="H103" s="4">
        <f t="shared" si="20"/>
        <v>1574</v>
      </c>
      <c r="I103" s="4">
        <f t="shared" si="20"/>
        <v>1980</v>
      </c>
      <c r="J103" s="4">
        <f t="shared" si="20"/>
        <v>0</v>
      </c>
      <c r="K103" s="4">
        <f t="shared" si="20"/>
        <v>738</v>
      </c>
      <c r="L103" s="4">
        <f t="shared" si="20"/>
        <v>860</v>
      </c>
      <c r="M103" s="4">
        <f t="shared" si="20"/>
        <v>840</v>
      </c>
      <c r="N103" s="4">
        <f t="shared" si="20"/>
        <v>892</v>
      </c>
      <c r="O103" s="4">
        <f t="shared" si="20"/>
        <v>796</v>
      </c>
      <c r="P103" s="4">
        <f t="shared" si="20"/>
        <v>808</v>
      </c>
      <c r="Q103" s="4">
        <f t="shared" si="20"/>
        <v>794</v>
      </c>
      <c r="R103" s="4">
        <f t="shared" si="20"/>
        <v>860</v>
      </c>
      <c r="S103" s="85"/>
      <c r="T103" s="11"/>
      <c r="U103" s="46"/>
      <c r="V103" s="46"/>
      <c r="W103" s="46"/>
      <c r="X103" s="46"/>
    </row>
    <row r="104" spans="1:24" ht="15.75" x14ac:dyDescent="0.25">
      <c r="A104" s="40"/>
      <c r="B104" s="34"/>
      <c r="C104" s="42"/>
      <c r="D104" s="42"/>
      <c r="E104" s="42"/>
      <c r="F104" s="42"/>
      <c r="G104" s="42"/>
      <c r="H104" s="42"/>
      <c r="I104" s="42"/>
      <c r="J104" s="40"/>
      <c r="K104" s="43"/>
      <c r="L104" s="43"/>
      <c r="M104" s="43"/>
      <c r="N104" s="43"/>
      <c r="O104" s="11"/>
      <c r="P104" s="11"/>
      <c r="Q104" s="11"/>
      <c r="R104" s="11"/>
      <c r="S104" s="11"/>
      <c r="T104" s="11"/>
      <c r="U104" s="46"/>
      <c r="V104" s="46"/>
      <c r="W104" s="46"/>
      <c r="X104" s="46"/>
    </row>
    <row r="105" spans="1:24" ht="15.75" x14ac:dyDescent="0.25">
      <c r="A105" s="40"/>
      <c r="B105" s="11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11"/>
      <c r="P105" s="11"/>
      <c r="Q105" s="11"/>
      <c r="R105" s="11"/>
      <c r="S105" s="11"/>
      <c r="T105" s="11"/>
      <c r="U105" s="46"/>
      <c r="V105" s="46"/>
      <c r="W105" s="46"/>
      <c r="X105" s="46"/>
    </row>
    <row r="106" spans="1:24" ht="32.25" customHeight="1" x14ac:dyDescent="0.25">
      <c r="A106" s="41"/>
      <c r="B106" s="134" t="s">
        <v>142</v>
      </c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1"/>
      <c r="R106" s="11"/>
      <c r="S106" s="11"/>
      <c r="T106" s="11"/>
      <c r="U106" s="46"/>
      <c r="V106" s="46"/>
      <c r="W106" s="46"/>
      <c r="X106" s="46"/>
    </row>
    <row r="107" spans="1:24" ht="18.75" x14ac:dyDescent="0.3">
      <c r="A107" s="11"/>
      <c r="B107" s="12"/>
      <c r="C107" s="44"/>
      <c r="D107" s="44"/>
      <c r="E107" s="43"/>
      <c r="F107" s="44"/>
      <c r="H107" s="44"/>
      <c r="L107" s="44"/>
      <c r="M107" s="44"/>
      <c r="N107" s="44"/>
      <c r="O107" s="12"/>
      <c r="P107" s="12"/>
      <c r="Q107" s="12"/>
      <c r="R107" s="12"/>
      <c r="S107" s="11"/>
      <c r="T107" s="11"/>
      <c r="U107" s="46"/>
      <c r="V107" s="46"/>
      <c r="W107" s="46"/>
      <c r="X107" s="46"/>
    </row>
    <row r="108" spans="1:24" ht="18.75" x14ac:dyDescent="0.3">
      <c r="A108" s="12"/>
      <c r="B108" s="133" t="s">
        <v>22</v>
      </c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1"/>
      <c r="S108" s="11"/>
      <c r="T108" s="11"/>
      <c r="U108" s="46"/>
      <c r="V108" s="46"/>
      <c r="W108" s="46"/>
      <c r="X108" s="46"/>
    </row>
    <row r="109" spans="1:24" ht="17.25" customHeight="1" x14ac:dyDescent="0.3">
      <c r="A109" s="12"/>
      <c r="B109" s="133" t="s">
        <v>242</v>
      </c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1"/>
      <c r="S109" s="11"/>
      <c r="T109" s="11"/>
      <c r="U109" s="46"/>
      <c r="V109" s="46"/>
      <c r="W109" s="46"/>
      <c r="X109" s="46"/>
    </row>
    <row r="110" spans="1:24" ht="16.5" customHeight="1" x14ac:dyDescent="0.25">
      <c r="B110" s="133" t="s">
        <v>243</v>
      </c>
      <c r="C110" s="133"/>
      <c r="D110" s="133"/>
      <c r="E110" s="133"/>
      <c r="F110" s="133"/>
      <c r="G110" s="133"/>
      <c r="H110" s="133"/>
      <c r="I110" s="133"/>
      <c r="J110" s="66"/>
      <c r="K110" s="51"/>
      <c r="L110" s="51"/>
      <c r="M110" s="51"/>
      <c r="N110" s="51"/>
      <c r="O110" s="51"/>
      <c r="P110" s="51"/>
      <c r="Q110" s="51"/>
      <c r="R110" s="11"/>
      <c r="S110" s="11"/>
      <c r="T110" s="11"/>
      <c r="U110" s="46"/>
      <c r="V110" s="46"/>
      <c r="W110" s="46"/>
      <c r="X110" s="46"/>
    </row>
    <row r="111" spans="1:24" ht="37.5" customHeight="1" x14ac:dyDescent="0.3">
      <c r="A111" s="32"/>
      <c r="B111" s="133" t="s">
        <v>244</v>
      </c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1"/>
      <c r="S111" s="11"/>
      <c r="T111" s="11"/>
      <c r="U111" s="46"/>
      <c r="V111" s="46"/>
      <c r="W111" s="46"/>
      <c r="X111" s="46"/>
    </row>
    <row r="112" spans="1:24" ht="402" customHeight="1" x14ac:dyDescent="0.3">
      <c r="A112" s="32"/>
      <c r="B112" s="33"/>
      <c r="C112" s="45"/>
      <c r="D112" s="45"/>
      <c r="E112" s="45"/>
      <c r="F112" s="45"/>
      <c r="G112" s="43"/>
      <c r="H112" s="45"/>
      <c r="L112" s="45"/>
      <c r="M112" s="45"/>
      <c r="N112" s="44"/>
      <c r="O112" s="12"/>
      <c r="P112" s="12"/>
      <c r="Q112" s="11"/>
      <c r="R112" s="11"/>
      <c r="S112" s="11"/>
      <c r="T112" s="11"/>
      <c r="U112" s="46"/>
      <c r="V112" s="46"/>
      <c r="W112" s="46"/>
      <c r="X112" s="46"/>
    </row>
    <row r="113" spans="1:24" ht="17.25" hidden="1" customHeight="1" x14ac:dyDescent="0.3">
      <c r="A113" s="32"/>
      <c r="B113" s="11"/>
      <c r="C113" s="43"/>
      <c r="D113" s="43"/>
      <c r="E113" s="43"/>
      <c r="F113" s="43"/>
      <c r="G113" s="43"/>
      <c r="H113" s="43"/>
      <c r="L113" s="43"/>
      <c r="M113" s="43"/>
      <c r="N113" s="43"/>
      <c r="O113" s="11"/>
      <c r="P113" s="11"/>
      <c r="Q113" s="11"/>
      <c r="R113" s="11"/>
      <c r="S113" s="11"/>
      <c r="T113" s="11"/>
      <c r="U113" s="46"/>
      <c r="V113" s="46"/>
      <c r="W113" s="46"/>
      <c r="X113" s="46"/>
    </row>
    <row r="114" spans="1:24" ht="15.75" hidden="1" customHeight="1" x14ac:dyDescent="0.25">
      <c r="A114" s="33"/>
      <c r="B114" s="11"/>
      <c r="C114" s="43"/>
      <c r="D114" s="43"/>
      <c r="E114" s="43"/>
      <c r="F114" s="43"/>
      <c r="G114" s="43"/>
      <c r="H114" s="43"/>
      <c r="L114" s="43"/>
      <c r="M114" s="43"/>
      <c r="N114" s="43"/>
      <c r="O114" s="11"/>
      <c r="P114" s="11"/>
      <c r="Q114" s="11"/>
      <c r="R114" s="11"/>
      <c r="S114" s="11"/>
      <c r="T114" s="11"/>
      <c r="U114" s="46"/>
      <c r="V114" s="46"/>
      <c r="W114" s="46"/>
      <c r="X114" s="46"/>
    </row>
    <row r="115" spans="1:24" ht="18.75" hidden="1" customHeight="1" x14ac:dyDescent="0.25">
      <c r="A115" s="11"/>
      <c r="B115" s="11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11"/>
      <c r="P115" s="11"/>
      <c r="Q115" s="11"/>
      <c r="R115" s="11"/>
      <c r="S115" s="11"/>
      <c r="T115" s="11"/>
      <c r="U115" s="46"/>
      <c r="V115" s="46"/>
      <c r="W115" s="46"/>
      <c r="X115" s="46"/>
    </row>
    <row r="116" spans="1:24" ht="27.75" hidden="1" customHeight="1" x14ac:dyDescent="0.25">
      <c r="A116" s="11"/>
      <c r="B116" s="11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11"/>
      <c r="P116" s="11"/>
      <c r="Q116" s="11"/>
      <c r="R116" s="11"/>
      <c r="S116" s="11"/>
      <c r="T116" s="11"/>
      <c r="U116" s="46"/>
      <c r="V116" s="46"/>
      <c r="W116" s="46"/>
      <c r="X116" s="46"/>
    </row>
    <row r="117" spans="1:24" ht="42.75" hidden="1" customHeight="1" x14ac:dyDescent="0.25">
      <c r="A117" s="11"/>
      <c r="B117" s="11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11"/>
      <c r="P117" s="11"/>
      <c r="Q117" s="11"/>
      <c r="R117" s="11"/>
      <c r="S117" s="11"/>
      <c r="T117" s="11"/>
      <c r="U117" s="46"/>
      <c r="V117" s="46"/>
      <c r="W117" s="46"/>
      <c r="X117" s="46"/>
    </row>
    <row r="118" spans="1:24" ht="101.25" hidden="1" customHeight="1" x14ac:dyDescent="0.25">
      <c r="A118" s="11"/>
      <c r="B118" s="11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11"/>
      <c r="P118" s="11"/>
      <c r="Q118" s="11"/>
      <c r="R118" s="11"/>
      <c r="S118" s="11"/>
      <c r="T118" s="11"/>
      <c r="U118" s="46"/>
      <c r="V118" s="46"/>
      <c r="W118" s="46"/>
      <c r="X118" s="46"/>
    </row>
    <row r="119" spans="1:24" x14ac:dyDescent="0.25">
      <c r="A119" s="11"/>
      <c r="B119" s="11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11"/>
      <c r="P119" s="11"/>
      <c r="Q119" s="11"/>
      <c r="R119" s="11"/>
      <c r="S119" s="11"/>
      <c r="T119" s="11"/>
      <c r="U119" s="46"/>
      <c r="V119" s="46"/>
      <c r="W119" s="46"/>
      <c r="X119" s="46"/>
    </row>
    <row r="120" spans="1:24" x14ac:dyDescent="0.25">
      <c r="A120" s="11"/>
      <c r="B120" s="11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11"/>
      <c r="P120" s="11"/>
      <c r="Q120" s="11"/>
      <c r="R120" s="11"/>
      <c r="S120" s="11"/>
      <c r="T120" s="11"/>
      <c r="U120" s="46"/>
      <c r="V120" s="46"/>
      <c r="W120" s="46"/>
      <c r="X120" s="46"/>
    </row>
    <row r="121" spans="1:24" x14ac:dyDescent="0.25">
      <c r="A121" s="11"/>
      <c r="B121" s="11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11"/>
      <c r="P121" s="11"/>
      <c r="Q121" s="11"/>
      <c r="R121" s="11"/>
      <c r="S121" s="11"/>
      <c r="T121" s="11"/>
      <c r="U121" s="46"/>
      <c r="V121" s="46"/>
      <c r="W121" s="46"/>
      <c r="X121" s="46"/>
    </row>
    <row r="122" spans="1:24" x14ac:dyDescent="0.25">
      <c r="A122" s="11"/>
      <c r="B122" s="11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11"/>
      <c r="P122" s="11"/>
      <c r="Q122" s="11"/>
      <c r="R122" s="11"/>
      <c r="S122" s="11"/>
      <c r="T122" s="11"/>
      <c r="U122" s="46"/>
      <c r="V122" s="46"/>
      <c r="W122" s="46"/>
      <c r="X122" s="46"/>
    </row>
    <row r="123" spans="1:24" x14ac:dyDescent="0.25">
      <c r="A123" s="11"/>
      <c r="B123" s="11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11"/>
      <c r="P123" s="11"/>
      <c r="Q123" s="11"/>
      <c r="R123" s="11"/>
      <c r="S123" s="11"/>
      <c r="T123" s="11"/>
      <c r="U123" s="46"/>
      <c r="V123" s="46"/>
      <c r="W123" s="46"/>
      <c r="X123" s="46"/>
    </row>
    <row r="124" spans="1:24" x14ac:dyDescent="0.25">
      <c r="A124" s="11"/>
      <c r="B124" s="11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11"/>
      <c r="P124" s="11"/>
      <c r="Q124" s="11"/>
      <c r="R124" s="11"/>
      <c r="S124" s="11"/>
      <c r="T124" s="11"/>
      <c r="U124" s="46"/>
      <c r="V124" s="46"/>
      <c r="W124" s="46"/>
      <c r="X124" s="46"/>
    </row>
    <row r="125" spans="1:24" x14ac:dyDescent="0.25">
      <c r="A125" s="11"/>
      <c r="B125" s="11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11"/>
      <c r="P125" s="11"/>
      <c r="Q125" s="11"/>
      <c r="R125" s="11"/>
      <c r="S125" s="11"/>
      <c r="T125" s="11"/>
      <c r="U125" s="46"/>
      <c r="V125" s="46"/>
      <c r="W125" s="46"/>
      <c r="X125" s="46"/>
    </row>
    <row r="126" spans="1:24" x14ac:dyDescent="0.25">
      <c r="A126" s="11"/>
      <c r="B126" s="11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11"/>
      <c r="P126" s="11"/>
      <c r="Q126" s="11"/>
      <c r="R126" s="11"/>
      <c r="S126" s="11"/>
      <c r="T126" s="11"/>
      <c r="U126" s="46"/>
      <c r="V126" s="46"/>
      <c r="W126" s="46"/>
      <c r="X126" s="46"/>
    </row>
    <row r="127" spans="1:24" x14ac:dyDescent="0.25">
      <c r="A127" s="11"/>
      <c r="B127" s="11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11"/>
      <c r="P127" s="11"/>
      <c r="Q127" s="11"/>
      <c r="R127" s="11"/>
      <c r="S127" s="11"/>
      <c r="T127" s="11"/>
      <c r="U127" s="46"/>
      <c r="V127" s="46"/>
      <c r="W127" s="46"/>
      <c r="X127" s="46"/>
    </row>
    <row r="128" spans="1:24" x14ac:dyDescent="0.25">
      <c r="A128" s="11"/>
      <c r="B128" s="11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11"/>
      <c r="P128" s="11"/>
      <c r="Q128" s="11"/>
      <c r="R128" s="11"/>
      <c r="S128" s="11"/>
      <c r="T128" s="11"/>
      <c r="U128" s="46"/>
      <c r="V128" s="46"/>
      <c r="W128" s="46"/>
      <c r="X128" s="46"/>
    </row>
    <row r="129" spans="1:24" x14ac:dyDescent="0.25">
      <c r="A129" s="11"/>
      <c r="S129" s="11"/>
      <c r="T129" s="11"/>
      <c r="U129" s="46"/>
      <c r="V129" s="46"/>
      <c r="W129" s="46"/>
      <c r="X129" s="46"/>
    </row>
    <row r="130" spans="1:24" x14ac:dyDescent="0.25">
      <c r="A130" s="11"/>
      <c r="S130" s="11"/>
      <c r="T130" s="11"/>
      <c r="U130" s="46"/>
      <c r="V130" s="46"/>
      <c r="W130" s="46"/>
      <c r="X130" s="46"/>
    </row>
    <row r="131" spans="1:24" x14ac:dyDescent="0.25">
      <c r="S131" s="11"/>
      <c r="T131" s="11"/>
      <c r="U131" s="46"/>
      <c r="V131" s="46"/>
      <c r="W131" s="46"/>
      <c r="X131" s="46"/>
    </row>
    <row r="132" spans="1:24" x14ac:dyDescent="0.25">
      <c r="S132" s="11"/>
      <c r="T132" s="11"/>
      <c r="U132" s="46"/>
      <c r="V132" s="46"/>
      <c r="W132" s="46"/>
      <c r="X132" s="46"/>
    </row>
    <row r="133" spans="1:24" x14ac:dyDescent="0.25">
      <c r="S133" s="11"/>
      <c r="T133" s="11"/>
      <c r="U133" s="46"/>
      <c r="V133" s="46"/>
      <c r="W133" s="46"/>
      <c r="X133" s="46"/>
    </row>
  </sheetData>
  <mergeCells count="33">
    <mergeCell ref="A103:B103"/>
    <mergeCell ref="J2:J4"/>
    <mergeCell ref="A78:A81"/>
    <mergeCell ref="A69:B69"/>
    <mergeCell ref="A72:B72"/>
    <mergeCell ref="A58:A59"/>
    <mergeCell ref="A61:A62"/>
    <mergeCell ref="A34:A35"/>
    <mergeCell ref="A37:A39"/>
    <mergeCell ref="A41:A42"/>
    <mergeCell ref="A44:A45"/>
    <mergeCell ref="A52:B52"/>
    <mergeCell ref="A1:R1"/>
    <mergeCell ref="A2:A4"/>
    <mergeCell ref="C2:E2"/>
    <mergeCell ref="F2:H2"/>
    <mergeCell ref="I2:I4"/>
    <mergeCell ref="K2:R2"/>
    <mergeCell ref="C3:C4"/>
    <mergeCell ref="D3:D4"/>
    <mergeCell ref="E3:E4"/>
    <mergeCell ref="F3:F4"/>
    <mergeCell ref="G3:H3"/>
    <mergeCell ref="B2:B4"/>
    <mergeCell ref="K3:L3"/>
    <mergeCell ref="O3:P3"/>
    <mergeCell ref="Q3:R3"/>
    <mergeCell ref="M3:N3"/>
    <mergeCell ref="B108:Q108"/>
    <mergeCell ref="B109:Q109"/>
    <mergeCell ref="B110:I110"/>
    <mergeCell ref="B111:Q111"/>
    <mergeCell ref="B106:P106"/>
  </mergeCells>
  <pageMargins left="0.25" right="0.25" top="0.75" bottom="0.75" header="0.3" footer="0.3"/>
  <pageSetup paperSize="9" scale="66" orientation="landscape" r:id="rId1"/>
  <rowBreaks count="3" manualBreakCount="3">
    <brk id="34" max="16" man="1"/>
    <brk id="65" max="16" man="1"/>
    <brk id="90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28"/>
  <sheetViews>
    <sheetView tabSelected="1" zoomScale="80" zoomScaleNormal="80" zoomScaleSheetLayoutView="78" workbookViewId="0">
      <selection activeCell="M9" sqref="M9"/>
    </sheetView>
  </sheetViews>
  <sheetFormatPr defaultRowHeight="15" x14ac:dyDescent="0.25"/>
  <cols>
    <col min="1" max="1" width="3.140625" customWidth="1"/>
    <col min="2" max="2" width="7.42578125" customWidth="1"/>
    <col min="3" max="18" width="4.42578125" style="23" customWidth="1"/>
    <col min="19" max="19" width="4.42578125" customWidth="1"/>
    <col min="20" max="28" width="4.42578125" style="23" customWidth="1"/>
    <col min="29" max="29" width="4.42578125" customWidth="1"/>
    <col min="30" max="41" width="4.42578125" style="23" customWidth="1"/>
    <col min="42" max="42" width="4.42578125" customWidth="1"/>
    <col min="43" max="46" width="4.42578125" style="23" customWidth="1"/>
    <col min="47" max="49" width="9.140625" style="23"/>
  </cols>
  <sheetData>
    <row r="2" spans="2:47" ht="18.75" x14ac:dyDescent="0.3">
      <c r="L2" s="59"/>
      <c r="M2" s="59"/>
      <c r="N2" s="59"/>
      <c r="O2" s="59"/>
      <c r="P2" s="59"/>
      <c r="Q2" s="59"/>
      <c r="R2" s="60"/>
      <c r="S2" s="60"/>
      <c r="T2" s="60"/>
      <c r="U2" s="60" t="s">
        <v>259</v>
      </c>
      <c r="V2" s="60"/>
      <c r="W2" s="60"/>
      <c r="X2" s="60"/>
      <c r="Y2" s="60"/>
      <c r="Z2" s="61"/>
      <c r="AA2" s="60"/>
      <c r="AB2" s="60"/>
      <c r="AC2" s="60"/>
      <c r="AD2" s="60"/>
      <c r="AE2" s="59"/>
      <c r="AF2" s="59"/>
    </row>
    <row r="3" spans="2:47" ht="18.75" x14ac:dyDescent="0.3">
      <c r="L3" s="59"/>
      <c r="M3" s="59"/>
      <c r="N3" s="59"/>
      <c r="O3" s="59"/>
      <c r="P3" s="59"/>
      <c r="Q3" s="59"/>
      <c r="R3" s="60"/>
      <c r="S3" s="60"/>
      <c r="T3" s="60"/>
      <c r="U3" s="60"/>
      <c r="V3" s="60"/>
      <c r="W3" s="60"/>
      <c r="X3" s="60"/>
      <c r="Y3" s="60"/>
      <c r="Z3" s="61"/>
      <c r="AA3" s="60"/>
      <c r="AB3" s="60"/>
      <c r="AC3" s="60"/>
      <c r="AD3" s="60"/>
      <c r="AE3" s="59"/>
      <c r="AF3" s="59"/>
    </row>
    <row r="4" spans="2:47" ht="18.75" x14ac:dyDescent="0.3">
      <c r="L4" s="59"/>
      <c r="M4" s="59"/>
      <c r="N4" s="59"/>
      <c r="O4" s="59"/>
      <c r="P4" s="59"/>
      <c r="Q4" s="59"/>
      <c r="R4" s="60"/>
      <c r="S4" s="60" t="s">
        <v>249</v>
      </c>
      <c r="T4" s="60"/>
      <c r="U4" s="60"/>
      <c r="V4" s="60"/>
      <c r="W4" s="60"/>
      <c r="X4" s="60"/>
      <c r="Y4" s="60"/>
      <c r="Z4" s="61"/>
      <c r="AA4" s="60"/>
      <c r="AB4" s="60"/>
      <c r="AC4" s="60"/>
      <c r="AD4" s="60"/>
      <c r="AE4" s="59"/>
      <c r="AF4" s="59"/>
    </row>
    <row r="5" spans="2:47" ht="18.75" x14ac:dyDescent="0.3">
      <c r="L5" s="59"/>
      <c r="M5" s="59"/>
      <c r="N5" s="59"/>
      <c r="O5" s="59"/>
      <c r="P5" s="59"/>
      <c r="Q5" s="59"/>
      <c r="R5" s="60"/>
      <c r="S5" s="60" t="s">
        <v>247</v>
      </c>
      <c r="T5" s="60"/>
      <c r="U5" s="60"/>
      <c r="V5" s="60"/>
      <c r="W5" s="60"/>
      <c r="X5" s="60"/>
      <c r="Y5" s="60"/>
      <c r="Z5" s="61"/>
      <c r="AA5" s="60"/>
      <c r="AB5" s="60"/>
      <c r="AC5" s="60"/>
      <c r="AD5" s="60"/>
      <c r="AE5" s="59"/>
      <c r="AF5" s="59"/>
    </row>
    <row r="6" spans="2:47" ht="18.75" x14ac:dyDescent="0.3">
      <c r="L6" s="59"/>
      <c r="M6" s="59"/>
      <c r="N6" s="59"/>
      <c r="O6" s="59"/>
      <c r="P6" s="59"/>
      <c r="Q6" s="59"/>
      <c r="R6" s="60"/>
      <c r="S6" s="60" t="s">
        <v>248</v>
      </c>
      <c r="T6" s="60"/>
      <c r="U6" s="60"/>
      <c r="V6" s="60"/>
      <c r="W6" s="60"/>
      <c r="X6" s="60"/>
      <c r="Y6" s="60"/>
      <c r="Z6" s="61"/>
      <c r="AA6" s="60"/>
      <c r="AB6" s="60"/>
      <c r="AC6" s="60"/>
      <c r="AD6" s="60"/>
      <c r="AE6" s="59"/>
      <c r="AF6" s="59"/>
    </row>
    <row r="7" spans="2:47" ht="18.75" x14ac:dyDescent="0.3">
      <c r="L7" s="59"/>
      <c r="M7" s="59"/>
      <c r="N7" s="59"/>
      <c r="O7" s="59"/>
      <c r="P7" s="59"/>
      <c r="Q7" s="59"/>
      <c r="R7" s="59"/>
      <c r="S7" s="62"/>
      <c r="T7" s="59"/>
      <c r="U7" s="59"/>
      <c r="V7" s="59"/>
      <c r="W7" s="59"/>
      <c r="X7" s="59"/>
      <c r="Y7" s="59"/>
      <c r="Z7" s="59"/>
      <c r="AA7" s="59"/>
      <c r="AB7" s="59"/>
      <c r="AC7" s="62"/>
      <c r="AD7" s="59"/>
      <c r="AE7" s="59"/>
      <c r="AF7" s="59"/>
    </row>
    <row r="8" spans="2:47" ht="18.75" x14ac:dyDescent="0.3">
      <c r="B8" s="26"/>
      <c r="C8" s="168" t="s">
        <v>46</v>
      </c>
      <c r="D8" s="168"/>
      <c r="E8" s="168"/>
      <c r="F8" s="168"/>
      <c r="G8" s="27"/>
      <c r="H8" s="168" t="s">
        <v>51</v>
      </c>
      <c r="I8" s="168"/>
      <c r="J8" s="168"/>
      <c r="K8" s="27"/>
      <c r="L8" s="170" t="s">
        <v>57</v>
      </c>
      <c r="M8" s="170"/>
      <c r="N8" s="170"/>
      <c r="O8" s="170"/>
      <c r="P8" s="170"/>
      <c r="Q8" s="170" t="s">
        <v>60</v>
      </c>
      <c r="R8" s="170"/>
      <c r="S8" s="170"/>
      <c r="T8" s="63"/>
      <c r="U8" s="170" t="s">
        <v>65</v>
      </c>
      <c r="V8" s="170"/>
      <c r="W8" s="170"/>
      <c r="X8" s="170"/>
      <c r="Y8" s="170" t="s">
        <v>31</v>
      </c>
      <c r="Z8" s="170"/>
      <c r="AA8" s="170"/>
      <c r="AB8" s="170"/>
      <c r="AC8" s="170" t="s">
        <v>74</v>
      </c>
      <c r="AD8" s="170"/>
      <c r="AE8" s="170"/>
      <c r="AF8" s="170"/>
      <c r="AG8" s="27"/>
      <c r="AH8" s="168" t="s">
        <v>73</v>
      </c>
      <c r="AI8" s="168"/>
      <c r="AJ8" s="168"/>
      <c r="AK8" s="27"/>
      <c r="AL8" s="168" t="s">
        <v>80</v>
      </c>
      <c r="AM8" s="168"/>
      <c r="AN8" s="168"/>
      <c r="AO8" s="168"/>
      <c r="AP8" s="28"/>
      <c r="AQ8" s="168" t="s">
        <v>81</v>
      </c>
      <c r="AR8" s="168"/>
      <c r="AS8" s="168"/>
      <c r="AT8" s="27"/>
      <c r="AU8" s="29"/>
    </row>
    <row r="9" spans="2:47" x14ac:dyDescent="0.25">
      <c r="B9" s="26"/>
      <c r="C9" s="27" t="s">
        <v>41</v>
      </c>
      <c r="D9" s="30" t="s">
        <v>42</v>
      </c>
      <c r="E9" s="27" t="s">
        <v>43</v>
      </c>
      <c r="F9" s="27" t="s">
        <v>44</v>
      </c>
      <c r="G9" s="168" t="s">
        <v>45</v>
      </c>
      <c r="H9" s="27" t="s">
        <v>47</v>
      </c>
      <c r="I9" s="27" t="s">
        <v>48</v>
      </c>
      <c r="J9" s="27" t="s">
        <v>49</v>
      </c>
      <c r="K9" s="168" t="s">
        <v>50</v>
      </c>
      <c r="L9" s="27" t="s">
        <v>52</v>
      </c>
      <c r="M9" s="27" t="s">
        <v>53</v>
      </c>
      <c r="N9" s="27" t="s">
        <v>54</v>
      </c>
      <c r="O9" s="27" t="s">
        <v>55</v>
      </c>
      <c r="P9" s="168" t="s">
        <v>56</v>
      </c>
      <c r="Q9" s="27" t="s">
        <v>58</v>
      </c>
      <c r="R9" s="27" t="s">
        <v>43</v>
      </c>
      <c r="S9" s="27" t="s">
        <v>44</v>
      </c>
      <c r="T9" s="168" t="s">
        <v>59</v>
      </c>
      <c r="U9" s="27" t="s">
        <v>61</v>
      </c>
      <c r="V9" s="27" t="s">
        <v>62</v>
      </c>
      <c r="W9" s="27" t="s">
        <v>63</v>
      </c>
      <c r="X9" s="27" t="s">
        <v>64</v>
      </c>
      <c r="Y9" s="27" t="s">
        <v>66</v>
      </c>
      <c r="Z9" s="27" t="s">
        <v>67</v>
      </c>
      <c r="AA9" s="27" t="s">
        <v>68</v>
      </c>
      <c r="AB9" s="27" t="s">
        <v>69</v>
      </c>
      <c r="AC9" s="30" t="s">
        <v>66</v>
      </c>
      <c r="AD9" s="27" t="s">
        <v>67</v>
      </c>
      <c r="AE9" s="27" t="s">
        <v>68</v>
      </c>
      <c r="AF9" s="27" t="s">
        <v>69</v>
      </c>
      <c r="AG9" s="168" t="s">
        <v>70</v>
      </c>
      <c r="AH9" s="27" t="s">
        <v>71</v>
      </c>
      <c r="AI9" s="27" t="s">
        <v>48</v>
      </c>
      <c r="AJ9" s="27" t="s">
        <v>49</v>
      </c>
      <c r="AK9" s="168" t="s">
        <v>72</v>
      </c>
      <c r="AL9" s="27" t="s">
        <v>75</v>
      </c>
      <c r="AM9" s="27" t="s">
        <v>76</v>
      </c>
      <c r="AN9" s="27" t="s">
        <v>77</v>
      </c>
      <c r="AO9" s="27" t="s">
        <v>78</v>
      </c>
      <c r="AP9" s="168" t="s">
        <v>79</v>
      </c>
      <c r="AQ9" s="27" t="s">
        <v>58</v>
      </c>
      <c r="AR9" s="27" t="s">
        <v>43</v>
      </c>
      <c r="AS9" s="27" t="s">
        <v>44</v>
      </c>
      <c r="AT9" s="168" t="s">
        <v>45</v>
      </c>
      <c r="AU9" s="29"/>
    </row>
    <row r="10" spans="2:47" x14ac:dyDescent="0.25">
      <c r="B10" s="26"/>
      <c r="C10" s="27"/>
      <c r="D10" s="30"/>
      <c r="E10" s="27"/>
      <c r="F10" s="27"/>
      <c r="G10" s="168"/>
      <c r="H10" s="27"/>
      <c r="I10" s="27"/>
      <c r="J10" s="27"/>
      <c r="K10" s="168"/>
      <c r="L10" s="27"/>
      <c r="M10" s="27"/>
      <c r="N10" s="27"/>
      <c r="O10" s="27"/>
      <c r="P10" s="168"/>
      <c r="Q10" s="27"/>
      <c r="R10" s="27"/>
      <c r="S10" s="28"/>
      <c r="T10" s="168"/>
      <c r="U10" s="27"/>
      <c r="V10" s="27"/>
      <c r="W10" s="27"/>
      <c r="X10" s="27"/>
      <c r="Y10" s="27"/>
      <c r="Z10" s="27"/>
      <c r="AA10" s="27"/>
      <c r="AB10" s="27"/>
      <c r="AC10" s="28"/>
      <c r="AD10" s="27"/>
      <c r="AE10" s="27"/>
      <c r="AF10" s="27"/>
      <c r="AG10" s="168"/>
      <c r="AH10" s="27"/>
      <c r="AI10" s="27"/>
      <c r="AJ10" s="27"/>
      <c r="AK10" s="168"/>
      <c r="AL10" s="27"/>
      <c r="AM10" s="27"/>
      <c r="AN10" s="27"/>
      <c r="AO10" s="27"/>
      <c r="AP10" s="168"/>
      <c r="AQ10" s="27"/>
      <c r="AR10" s="27"/>
      <c r="AS10" s="27"/>
      <c r="AT10" s="168"/>
      <c r="AU10" s="29"/>
    </row>
    <row r="11" spans="2:47" x14ac:dyDescent="0.25">
      <c r="B11" s="26"/>
      <c r="C11" s="27" t="s">
        <v>32</v>
      </c>
      <c r="D11" s="27" t="s">
        <v>82</v>
      </c>
      <c r="E11" s="27" t="s">
        <v>83</v>
      </c>
      <c r="F11" s="27" t="s">
        <v>84</v>
      </c>
      <c r="G11" s="27" t="s">
        <v>85</v>
      </c>
      <c r="H11" s="27" t="s">
        <v>34</v>
      </c>
      <c r="I11" s="27" t="s">
        <v>33</v>
      </c>
      <c r="J11" s="27" t="s">
        <v>35</v>
      </c>
      <c r="K11" s="27" t="s">
        <v>86</v>
      </c>
      <c r="L11" s="27" t="s">
        <v>51</v>
      </c>
      <c r="M11" s="27" t="s">
        <v>57</v>
      </c>
      <c r="N11" s="27" t="s">
        <v>60</v>
      </c>
      <c r="O11" s="27" t="s">
        <v>37</v>
      </c>
      <c r="P11" s="27" t="s">
        <v>36</v>
      </c>
      <c r="Q11" s="27" t="s">
        <v>87</v>
      </c>
      <c r="R11" s="27" t="s">
        <v>88</v>
      </c>
      <c r="S11" s="28">
        <v>17</v>
      </c>
      <c r="T11" s="27" t="s">
        <v>89</v>
      </c>
      <c r="U11" s="27" t="s">
        <v>90</v>
      </c>
      <c r="V11" s="27" t="s">
        <v>108</v>
      </c>
      <c r="W11" s="27" t="s">
        <v>107</v>
      </c>
      <c r="X11" s="27" t="s">
        <v>107</v>
      </c>
      <c r="Y11" s="27" t="s">
        <v>38</v>
      </c>
      <c r="Z11" s="27" t="s">
        <v>39</v>
      </c>
      <c r="AA11" s="27" t="s">
        <v>91</v>
      </c>
      <c r="AB11" s="27" t="s">
        <v>92</v>
      </c>
      <c r="AC11" s="27" t="s">
        <v>93</v>
      </c>
      <c r="AD11" s="27" t="s">
        <v>94</v>
      </c>
      <c r="AE11" s="27" t="s">
        <v>95</v>
      </c>
      <c r="AF11" s="28">
        <v>27</v>
      </c>
      <c r="AG11" s="27" t="s">
        <v>40</v>
      </c>
      <c r="AH11" s="27" t="s">
        <v>96</v>
      </c>
      <c r="AI11" s="27" t="s">
        <v>97</v>
      </c>
      <c r="AJ11" s="27" t="s">
        <v>98</v>
      </c>
      <c r="AK11" s="27" t="s">
        <v>99</v>
      </c>
      <c r="AL11" s="27" t="s">
        <v>100</v>
      </c>
      <c r="AM11" s="27" t="s">
        <v>101</v>
      </c>
      <c r="AN11" s="27" t="s">
        <v>102</v>
      </c>
      <c r="AO11" s="27" t="s">
        <v>103</v>
      </c>
      <c r="AP11" s="27" t="s">
        <v>104</v>
      </c>
      <c r="AQ11" s="27" t="s">
        <v>105</v>
      </c>
      <c r="AR11" s="27" t="s">
        <v>106</v>
      </c>
      <c r="AS11" s="28">
        <v>40</v>
      </c>
      <c r="AT11" s="27"/>
      <c r="AU11" s="29"/>
    </row>
    <row r="12" spans="2:47" x14ac:dyDescent="0.25">
      <c r="B12" s="26" t="s">
        <v>253</v>
      </c>
      <c r="C12" s="29" t="s">
        <v>251</v>
      </c>
      <c r="D12" s="29" t="s">
        <v>251</v>
      </c>
      <c r="E12" s="29" t="s">
        <v>251</v>
      </c>
      <c r="F12" s="29" t="s">
        <v>251</v>
      </c>
      <c r="G12" s="29" t="s">
        <v>251</v>
      </c>
      <c r="H12" s="29" t="s">
        <v>251</v>
      </c>
      <c r="I12" s="29" t="s">
        <v>251</v>
      </c>
      <c r="J12" s="29" t="s">
        <v>251</v>
      </c>
      <c r="K12" s="29" t="s">
        <v>251</v>
      </c>
      <c r="L12" s="29" t="s">
        <v>251</v>
      </c>
      <c r="M12" s="29" t="s">
        <v>251</v>
      </c>
      <c r="N12" s="29" t="s">
        <v>251</v>
      </c>
      <c r="O12" s="29" t="s">
        <v>251</v>
      </c>
      <c r="P12" s="29" t="s">
        <v>251</v>
      </c>
      <c r="Q12" s="29" t="s">
        <v>251</v>
      </c>
      <c r="R12" s="29" t="s">
        <v>251</v>
      </c>
      <c r="S12" s="29" t="s">
        <v>251</v>
      </c>
      <c r="T12" s="29" t="s">
        <v>251</v>
      </c>
      <c r="U12" s="29" t="s">
        <v>251</v>
      </c>
      <c r="V12" s="52" t="s">
        <v>108</v>
      </c>
      <c r="W12" s="52" t="s">
        <v>107</v>
      </c>
      <c r="X12" s="52" t="s">
        <v>107</v>
      </c>
      <c r="Y12" s="29" t="s">
        <v>251</v>
      </c>
      <c r="Z12" s="29" t="s">
        <v>251</v>
      </c>
      <c r="AA12" s="29" t="s">
        <v>251</v>
      </c>
      <c r="AB12" s="29" t="s">
        <v>251</v>
      </c>
      <c r="AC12" s="29" t="s">
        <v>251</v>
      </c>
      <c r="AD12" s="29" t="s">
        <v>251</v>
      </c>
      <c r="AE12" s="29" t="s">
        <v>251</v>
      </c>
      <c r="AF12" s="29" t="s">
        <v>251</v>
      </c>
      <c r="AG12" s="29" t="s">
        <v>251</v>
      </c>
      <c r="AH12" s="29" t="s">
        <v>251</v>
      </c>
      <c r="AI12" s="29" t="s">
        <v>251</v>
      </c>
      <c r="AJ12" s="29" t="s">
        <v>251</v>
      </c>
      <c r="AK12" s="29" t="s">
        <v>251</v>
      </c>
      <c r="AL12" s="29" t="s">
        <v>251</v>
      </c>
      <c r="AM12" s="29" t="s">
        <v>251</v>
      </c>
      <c r="AN12" s="29" t="s">
        <v>251</v>
      </c>
      <c r="AO12" s="29" t="s">
        <v>251</v>
      </c>
      <c r="AP12" s="29" t="s">
        <v>251</v>
      </c>
      <c r="AQ12" s="29" t="s">
        <v>251</v>
      </c>
      <c r="AR12" s="27" t="s">
        <v>251</v>
      </c>
      <c r="AS12" s="52" t="s">
        <v>108</v>
      </c>
      <c r="AT12" s="52" t="s">
        <v>107</v>
      </c>
      <c r="AU12" s="52" t="s">
        <v>107</v>
      </c>
    </row>
    <row r="13" spans="2:47" x14ac:dyDescent="0.25">
      <c r="B13" s="26" t="s">
        <v>109</v>
      </c>
      <c r="C13" s="29" t="s">
        <v>251</v>
      </c>
      <c r="D13" s="29" t="s">
        <v>251</v>
      </c>
      <c r="E13" s="29" t="s">
        <v>251</v>
      </c>
      <c r="F13" s="29" t="s">
        <v>251</v>
      </c>
      <c r="G13" s="29" t="s">
        <v>251</v>
      </c>
      <c r="H13" s="29" t="s">
        <v>251</v>
      </c>
      <c r="I13" s="29" t="s">
        <v>251</v>
      </c>
      <c r="J13" s="29" t="s">
        <v>251</v>
      </c>
      <c r="K13" s="29" t="s">
        <v>251</v>
      </c>
      <c r="L13" s="29" t="s">
        <v>251</v>
      </c>
      <c r="M13" s="29" t="s">
        <v>251</v>
      </c>
      <c r="N13" s="29" t="s">
        <v>251</v>
      </c>
      <c r="O13" s="29" t="s">
        <v>251</v>
      </c>
      <c r="P13" s="29" t="s">
        <v>251</v>
      </c>
      <c r="Q13" s="29" t="s">
        <v>251</v>
      </c>
      <c r="R13" s="29" t="s">
        <v>251</v>
      </c>
      <c r="S13" s="29" t="s">
        <v>251</v>
      </c>
      <c r="T13" s="29" t="s">
        <v>251</v>
      </c>
      <c r="U13" s="29" t="s">
        <v>252</v>
      </c>
      <c r="V13" s="52" t="s">
        <v>108</v>
      </c>
      <c r="W13" s="52" t="s">
        <v>107</v>
      </c>
      <c r="X13" s="52" t="s">
        <v>107</v>
      </c>
      <c r="Y13" s="29" t="s">
        <v>251</v>
      </c>
      <c r="Z13" s="29" t="s">
        <v>251</v>
      </c>
      <c r="AA13" s="29" t="s">
        <v>251</v>
      </c>
      <c r="AB13" s="29" t="s">
        <v>251</v>
      </c>
      <c r="AC13" s="29" t="s">
        <v>251</v>
      </c>
      <c r="AD13" s="29" t="s">
        <v>251</v>
      </c>
      <c r="AE13" s="29" t="s">
        <v>251</v>
      </c>
      <c r="AF13" s="29" t="s">
        <v>251</v>
      </c>
      <c r="AG13" s="29" t="s">
        <v>251</v>
      </c>
      <c r="AH13" s="29" t="s">
        <v>251</v>
      </c>
      <c r="AI13" s="29" t="s">
        <v>251</v>
      </c>
      <c r="AJ13" s="29" t="s">
        <v>251</v>
      </c>
      <c r="AK13" s="29" t="s">
        <v>251</v>
      </c>
      <c r="AL13" s="29" t="s">
        <v>251</v>
      </c>
      <c r="AM13" s="29" t="s">
        <v>251</v>
      </c>
      <c r="AN13" s="29" t="s">
        <v>251</v>
      </c>
      <c r="AO13" s="29" t="s">
        <v>252</v>
      </c>
      <c r="AP13" s="29" t="s">
        <v>252</v>
      </c>
      <c r="AQ13" s="29" t="s">
        <v>252</v>
      </c>
      <c r="AR13" s="29" t="s">
        <v>252</v>
      </c>
      <c r="AS13" s="52" t="s">
        <v>108</v>
      </c>
      <c r="AT13" s="52" t="s">
        <v>107</v>
      </c>
      <c r="AU13" s="52" t="s">
        <v>107</v>
      </c>
    </row>
    <row r="14" spans="2:47" x14ac:dyDescent="0.25">
      <c r="B14" s="26" t="s">
        <v>110</v>
      </c>
      <c r="C14" s="29" t="s">
        <v>251</v>
      </c>
      <c r="D14" s="29" t="s">
        <v>251</v>
      </c>
      <c r="E14" s="29" t="s">
        <v>251</v>
      </c>
      <c r="F14" s="29" t="s">
        <v>251</v>
      </c>
      <c r="G14" s="29" t="s">
        <v>251</v>
      </c>
      <c r="H14" s="29" t="s">
        <v>251</v>
      </c>
      <c r="I14" s="29" t="s">
        <v>251</v>
      </c>
      <c r="J14" s="29" t="s">
        <v>252</v>
      </c>
      <c r="K14" s="29" t="s">
        <v>252</v>
      </c>
      <c r="L14" s="29" t="s">
        <v>252</v>
      </c>
      <c r="M14" s="29" t="s">
        <v>252</v>
      </c>
      <c r="N14" s="29" t="s">
        <v>252</v>
      </c>
      <c r="O14" s="29" t="s">
        <v>252</v>
      </c>
      <c r="P14" s="29" t="s">
        <v>252</v>
      </c>
      <c r="Q14" s="29" t="s">
        <v>252</v>
      </c>
      <c r="R14" s="29" t="s">
        <v>252</v>
      </c>
      <c r="S14" s="29" t="s">
        <v>252</v>
      </c>
      <c r="T14" s="29" t="s">
        <v>252</v>
      </c>
      <c r="U14" s="29" t="s">
        <v>252</v>
      </c>
      <c r="V14" s="52" t="s">
        <v>108</v>
      </c>
      <c r="W14" s="52" t="s">
        <v>107</v>
      </c>
      <c r="X14" s="52" t="s">
        <v>107</v>
      </c>
      <c r="Y14" s="29" t="s">
        <v>251</v>
      </c>
      <c r="Z14" s="29" t="s">
        <v>251</v>
      </c>
      <c r="AA14" s="29" t="s">
        <v>251</v>
      </c>
      <c r="AB14" s="29" t="s">
        <v>251</v>
      </c>
      <c r="AC14" s="29" t="s">
        <v>251</v>
      </c>
      <c r="AD14" s="29" t="s">
        <v>251</v>
      </c>
      <c r="AE14" s="29" t="s">
        <v>252</v>
      </c>
      <c r="AF14" s="29" t="s">
        <v>252</v>
      </c>
      <c r="AG14" s="29" t="s">
        <v>252</v>
      </c>
      <c r="AH14" s="29" t="s">
        <v>252</v>
      </c>
      <c r="AI14" s="29" t="s">
        <v>252</v>
      </c>
      <c r="AJ14" s="29" t="s">
        <v>252</v>
      </c>
      <c r="AK14" s="29" t="s">
        <v>252</v>
      </c>
      <c r="AL14" s="29" t="s">
        <v>252</v>
      </c>
      <c r="AM14" s="29" t="s">
        <v>254</v>
      </c>
      <c r="AN14" s="29" t="s">
        <v>254</v>
      </c>
      <c r="AO14" s="29" t="s">
        <v>254</v>
      </c>
      <c r="AP14" s="29" t="s">
        <v>254</v>
      </c>
      <c r="AQ14" s="29" t="s">
        <v>254</v>
      </c>
      <c r="AR14" s="29" t="s">
        <v>254</v>
      </c>
      <c r="AS14" s="52" t="s">
        <v>108</v>
      </c>
      <c r="AT14" s="52" t="s">
        <v>107</v>
      </c>
      <c r="AU14" s="52" t="s">
        <v>107</v>
      </c>
    </row>
    <row r="15" spans="2:47" x14ac:dyDescent="0.25">
      <c r="B15" s="26" t="s">
        <v>111</v>
      </c>
      <c r="C15" s="29" t="s">
        <v>251</v>
      </c>
      <c r="D15" s="29" t="s">
        <v>251</v>
      </c>
      <c r="E15" s="29" t="s">
        <v>251</v>
      </c>
      <c r="F15" s="29" t="s">
        <v>251</v>
      </c>
      <c r="G15" s="29" t="s">
        <v>251</v>
      </c>
      <c r="H15" s="29" t="s">
        <v>251</v>
      </c>
      <c r="I15" s="29" t="s">
        <v>251</v>
      </c>
      <c r="J15" s="29" t="s">
        <v>251</v>
      </c>
      <c r="K15" s="29" t="s">
        <v>251</v>
      </c>
      <c r="L15" s="29" t="s">
        <v>251</v>
      </c>
      <c r="M15" s="29" t="s">
        <v>251</v>
      </c>
      <c r="N15" s="29" t="s">
        <v>251</v>
      </c>
      <c r="O15" s="29" t="s">
        <v>251</v>
      </c>
      <c r="P15" s="29" t="s">
        <v>251</v>
      </c>
      <c r="Q15" s="29" t="s">
        <v>251</v>
      </c>
      <c r="R15" s="29" t="s">
        <v>252</v>
      </c>
      <c r="S15" s="29" t="s">
        <v>252</v>
      </c>
      <c r="T15" s="29" t="s">
        <v>252</v>
      </c>
      <c r="U15" s="29" t="s">
        <v>252</v>
      </c>
      <c r="V15" s="52" t="s">
        <v>108</v>
      </c>
      <c r="W15" s="52" t="s">
        <v>107</v>
      </c>
      <c r="X15" s="52" t="s">
        <v>107</v>
      </c>
      <c r="Y15" s="29" t="s">
        <v>251</v>
      </c>
      <c r="Z15" s="29" t="s">
        <v>251</v>
      </c>
      <c r="AA15" s="29" t="s">
        <v>252</v>
      </c>
      <c r="AB15" s="29" t="s">
        <v>252</v>
      </c>
      <c r="AC15" s="29" t="s">
        <v>252</v>
      </c>
      <c r="AD15" s="29" t="s">
        <v>252</v>
      </c>
      <c r="AE15" s="29" t="s">
        <v>252</v>
      </c>
      <c r="AF15" s="29" t="s">
        <v>252</v>
      </c>
      <c r="AG15" s="29" t="s">
        <v>245</v>
      </c>
      <c r="AH15" s="29" t="s">
        <v>245</v>
      </c>
      <c r="AI15" s="29" t="s">
        <v>245</v>
      </c>
      <c r="AJ15" s="29" t="s">
        <v>245</v>
      </c>
      <c r="AK15" s="29" t="s">
        <v>245</v>
      </c>
      <c r="AL15" s="29" t="s">
        <v>245</v>
      </c>
      <c r="AM15" s="29" t="s">
        <v>246</v>
      </c>
      <c r="AN15" s="29" t="s">
        <v>246</v>
      </c>
      <c r="AO15" s="29" t="s">
        <v>246</v>
      </c>
      <c r="AP15" s="29" t="s">
        <v>246</v>
      </c>
      <c r="AQ15" s="29" t="s">
        <v>246</v>
      </c>
      <c r="AR15" s="29" t="s">
        <v>246</v>
      </c>
      <c r="AS15" s="52" t="s">
        <v>108</v>
      </c>
      <c r="AT15" s="52" t="s">
        <v>107</v>
      </c>
      <c r="AU15" s="52" t="s">
        <v>107</v>
      </c>
    </row>
    <row r="17" spans="2:54" x14ac:dyDescent="0.25">
      <c r="E17" s="23" t="s">
        <v>115</v>
      </c>
      <c r="N17" s="132" t="s">
        <v>258</v>
      </c>
      <c r="W17" s="23" t="s">
        <v>257</v>
      </c>
      <c r="AE17" s="23" t="s">
        <v>114</v>
      </c>
    </row>
    <row r="18" spans="2:54" x14ac:dyDescent="0.25">
      <c r="N18" s="23" t="s">
        <v>112</v>
      </c>
      <c r="W18" s="23" t="s">
        <v>113</v>
      </c>
    </row>
    <row r="20" spans="2:54" x14ac:dyDescent="0.25">
      <c r="T20" s="23" t="s">
        <v>250</v>
      </c>
    </row>
    <row r="22" spans="2:54" x14ac:dyDescent="0.25">
      <c r="B22" s="171" t="s">
        <v>119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4"/>
      <c r="P22" s="14"/>
      <c r="Q22" s="14"/>
      <c r="R22" s="14"/>
      <c r="S22" s="14"/>
      <c r="T22" s="14"/>
      <c r="U22" s="15"/>
      <c r="V22" s="14"/>
      <c r="W22" s="16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2:54" ht="23.25" customHeight="1" x14ac:dyDescent="0.25">
      <c r="B23" s="17" t="s">
        <v>27</v>
      </c>
      <c r="C23" s="154" t="s">
        <v>28</v>
      </c>
      <c r="D23" s="155"/>
      <c r="E23" s="155"/>
      <c r="F23" s="155"/>
      <c r="G23" s="155"/>
      <c r="H23" s="156"/>
      <c r="I23" s="154" t="s">
        <v>141</v>
      </c>
      <c r="J23" s="155"/>
      <c r="K23" s="155"/>
      <c r="L23" s="155"/>
      <c r="M23" s="155"/>
      <c r="N23" s="156"/>
      <c r="O23" s="154" t="s">
        <v>118</v>
      </c>
      <c r="P23" s="155"/>
      <c r="Q23" s="155"/>
      <c r="R23" s="155"/>
      <c r="S23" s="154" t="s">
        <v>117</v>
      </c>
      <c r="T23" s="155"/>
      <c r="U23" s="155"/>
      <c r="V23" s="155"/>
      <c r="W23" s="155"/>
      <c r="X23" s="155"/>
      <c r="Y23" s="156"/>
      <c r="Z23" s="154" t="s">
        <v>255</v>
      </c>
      <c r="AA23" s="155"/>
      <c r="AB23" s="155"/>
      <c r="AC23" s="155"/>
      <c r="AD23" s="155"/>
      <c r="AE23" s="156"/>
      <c r="AF23" s="154" t="s">
        <v>256</v>
      </c>
      <c r="AG23" s="155"/>
      <c r="AH23" s="155"/>
      <c r="AI23" s="155"/>
      <c r="AJ23" s="155"/>
      <c r="AK23" s="155"/>
      <c r="AL23" s="156"/>
      <c r="AM23" s="154" t="s">
        <v>26</v>
      </c>
      <c r="AN23" s="155"/>
      <c r="AO23" s="155"/>
      <c r="AP23" s="155"/>
      <c r="AQ23" s="155"/>
      <c r="AR23" s="156"/>
      <c r="AS23" s="169" t="s">
        <v>29</v>
      </c>
      <c r="AT23" s="169"/>
      <c r="AU23" s="53"/>
      <c r="AV23" s="53"/>
    </row>
    <row r="24" spans="2:54" x14ac:dyDescent="0.25">
      <c r="B24" s="31" t="s">
        <v>116</v>
      </c>
      <c r="C24" s="154">
        <v>39</v>
      </c>
      <c r="D24" s="155"/>
      <c r="E24" s="155"/>
      <c r="F24" s="155"/>
      <c r="G24" s="155"/>
      <c r="H24" s="156"/>
      <c r="I24" s="154">
        <v>2</v>
      </c>
      <c r="J24" s="155"/>
      <c r="K24" s="155"/>
      <c r="L24" s="155"/>
      <c r="M24" s="155"/>
      <c r="N24" s="156"/>
      <c r="O24" s="154">
        <v>11</v>
      </c>
      <c r="P24" s="155"/>
      <c r="Q24" s="155"/>
      <c r="R24" s="156"/>
      <c r="S24" s="154"/>
      <c r="T24" s="155"/>
      <c r="U24" s="155"/>
      <c r="V24" s="155"/>
      <c r="W24" s="155"/>
      <c r="X24" s="155"/>
      <c r="Y24" s="156"/>
      <c r="Z24" s="154"/>
      <c r="AA24" s="155"/>
      <c r="AB24" s="155"/>
      <c r="AC24" s="155"/>
      <c r="AD24" s="155"/>
      <c r="AE24" s="156"/>
      <c r="AF24" s="154"/>
      <c r="AG24" s="155"/>
      <c r="AH24" s="155"/>
      <c r="AI24" s="155"/>
      <c r="AJ24" s="155"/>
      <c r="AK24" s="155"/>
      <c r="AL24" s="156"/>
      <c r="AM24" s="154"/>
      <c r="AN24" s="155"/>
      <c r="AO24" s="155"/>
      <c r="AP24" s="155"/>
      <c r="AQ24" s="21"/>
      <c r="AR24" s="22"/>
      <c r="AS24" s="56">
        <v>52</v>
      </c>
      <c r="AT24" s="56"/>
      <c r="AU24" s="53"/>
      <c r="AV24" s="53"/>
    </row>
    <row r="25" spans="2:54" x14ac:dyDescent="0.25">
      <c r="B25" s="18" t="s">
        <v>23</v>
      </c>
      <c r="C25" s="157">
        <v>34</v>
      </c>
      <c r="D25" s="158"/>
      <c r="E25" s="158"/>
      <c r="F25" s="158"/>
      <c r="G25" s="158"/>
      <c r="H25" s="159"/>
      <c r="I25" s="157">
        <v>2</v>
      </c>
      <c r="J25" s="158"/>
      <c r="K25" s="158"/>
      <c r="L25" s="158"/>
      <c r="M25" s="158"/>
      <c r="N25" s="159"/>
      <c r="O25" s="157">
        <v>11</v>
      </c>
      <c r="P25" s="158"/>
      <c r="Q25" s="158"/>
      <c r="R25" s="159"/>
      <c r="S25" s="157">
        <v>5</v>
      </c>
      <c r="T25" s="158"/>
      <c r="U25" s="158"/>
      <c r="V25" s="158"/>
      <c r="W25" s="158"/>
      <c r="X25" s="158"/>
      <c r="Y25" s="159"/>
      <c r="Z25" s="157"/>
      <c r="AA25" s="158"/>
      <c r="AB25" s="158"/>
      <c r="AC25" s="158"/>
      <c r="AD25" s="158"/>
      <c r="AE25" s="159"/>
      <c r="AF25" s="164"/>
      <c r="AG25" s="164"/>
      <c r="AH25" s="164"/>
      <c r="AI25" s="164"/>
      <c r="AJ25" s="164"/>
      <c r="AK25" s="164"/>
      <c r="AL25" s="164"/>
      <c r="AM25" s="157"/>
      <c r="AN25" s="158"/>
      <c r="AO25" s="158"/>
      <c r="AP25" s="158"/>
      <c r="AQ25" s="158"/>
      <c r="AR25" s="159"/>
      <c r="AS25" s="57">
        <v>52</v>
      </c>
      <c r="AT25" s="57"/>
      <c r="AU25" s="54"/>
      <c r="AV25" s="54"/>
    </row>
    <row r="26" spans="2:54" x14ac:dyDescent="0.25">
      <c r="B26" s="19" t="s">
        <v>24</v>
      </c>
      <c r="C26" s="157">
        <v>13</v>
      </c>
      <c r="D26" s="158"/>
      <c r="E26" s="158"/>
      <c r="F26" s="158"/>
      <c r="G26" s="158"/>
      <c r="H26" s="159"/>
      <c r="I26" s="157">
        <v>2</v>
      </c>
      <c r="J26" s="158"/>
      <c r="K26" s="158"/>
      <c r="L26" s="158"/>
      <c r="M26" s="158"/>
      <c r="N26" s="159"/>
      <c r="O26" s="157">
        <v>11</v>
      </c>
      <c r="P26" s="158"/>
      <c r="Q26" s="158"/>
      <c r="R26" s="159"/>
      <c r="S26" s="157">
        <v>20</v>
      </c>
      <c r="T26" s="158"/>
      <c r="U26" s="158"/>
      <c r="V26" s="158"/>
      <c r="W26" s="158"/>
      <c r="X26" s="158"/>
      <c r="Y26" s="159"/>
      <c r="Z26" s="157">
        <v>6</v>
      </c>
      <c r="AA26" s="158"/>
      <c r="AB26" s="158"/>
      <c r="AC26" s="158"/>
      <c r="AD26" s="158"/>
      <c r="AE26" s="159"/>
      <c r="AF26" s="164"/>
      <c r="AG26" s="164"/>
      <c r="AH26" s="164"/>
      <c r="AI26" s="164"/>
      <c r="AJ26" s="164"/>
      <c r="AK26" s="164"/>
      <c r="AL26" s="164"/>
      <c r="AM26" s="157"/>
      <c r="AN26" s="158"/>
      <c r="AO26" s="158"/>
      <c r="AP26" s="158"/>
      <c r="AQ26" s="158"/>
      <c r="AR26" s="159"/>
      <c r="AS26" s="57">
        <v>50</v>
      </c>
      <c r="AT26" s="57"/>
      <c r="AU26" s="54"/>
      <c r="AV26" s="54"/>
    </row>
    <row r="27" spans="2:54" x14ac:dyDescent="0.25">
      <c r="B27" s="19" t="s">
        <v>25</v>
      </c>
      <c r="C27" s="157">
        <v>17</v>
      </c>
      <c r="D27" s="158"/>
      <c r="E27" s="158"/>
      <c r="F27" s="158"/>
      <c r="G27" s="158"/>
      <c r="H27" s="159"/>
      <c r="I27" s="157">
        <v>2</v>
      </c>
      <c r="J27" s="158"/>
      <c r="K27" s="158"/>
      <c r="L27" s="158"/>
      <c r="M27" s="158"/>
      <c r="N27" s="159"/>
      <c r="O27" s="157">
        <v>2</v>
      </c>
      <c r="P27" s="158"/>
      <c r="Q27" s="158"/>
      <c r="R27" s="159"/>
      <c r="S27" s="157">
        <v>10</v>
      </c>
      <c r="T27" s="158"/>
      <c r="U27" s="158"/>
      <c r="V27" s="158"/>
      <c r="W27" s="158"/>
      <c r="X27" s="158"/>
      <c r="Y27" s="159"/>
      <c r="Z27" s="157"/>
      <c r="AA27" s="158"/>
      <c r="AB27" s="158"/>
      <c r="AC27" s="158"/>
      <c r="AD27" s="158"/>
      <c r="AE27" s="159"/>
      <c r="AF27" s="164">
        <v>12</v>
      </c>
      <c r="AG27" s="164"/>
      <c r="AH27" s="164"/>
      <c r="AI27" s="164"/>
      <c r="AJ27" s="164"/>
      <c r="AK27" s="164"/>
      <c r="AL27" s="164"/>
      <c r="AM27" s="157">
        <v>2</v>
      </c>
      <c r="AN27" s="158"/>
      <c r="AO27" s="158"/>
      <c r="AP27" s="158"/>
      <c r="AQ27" s="158"/>
      <c r="AR27" s="159"/>
      <c r="AS27" s="57">
        <v>45</v>
      </c>
      <c r="AT27" s="57"/>
      <c r="AU27" s="54"/>
      <c r="AV27" s="54"/>
    </row>
    <row r="28" spans="2:54" x14ac:dyDescent="0.25">
      <c r="B28" s="20" t="s">
        <v>30</v>
      </c>
      <c r="C28" s="165">
        <f>SUM(C24:C27)</f>
        <v>103</v>
      </c>
      <c r="D28" s="166"/>
      <c r="E28" s="166"/>
      <c r="F28" s="166"/>
      <c r="G28" s="166"/>
      <c r="H28" s="167"/>
      <c r="I28" s="161">
        <f>SUM(I24:I27)</f>
        <v>8</v>
      </c>
      <c r="J28" s="162"/>
      <c r="K28" s="162"/>
      <c r="L28" s="162"/>
      <c r="M28" s="162"/>
      <c r="N28" s="163"/>
      <c r="O28" s="161">
        <f>O25+O26+O27</f>
        <v>24</v>
      </c>
      <c r="P28" s="162"/>
      <c r="Q28" s="162"/>
      <c r="R28" s="163"/>
      <c r="S28" s="160">
        <f>SUM(S25:S27)</f>
        <v>35</v>
      </c>
      <c r="T28" s="160"/>
      <c r="U28" s="160"/>
      <c r="V28" s="160"/>
      <c r="W28" s="160"/>
      <c r="X28" s="160"/>
      <c r="Y28" s="160"/>
      <c r="Z28" s="161">
        <f>Z25+Z26+Z27</f>
        <v>6</v>
      </c>
      <c r="AA28" s="162"/>
      <c r="AB28" s="162"/>
      <c r="AC28" s="162"/>
      <c r="AD28" s="162"/>
      <c r="AE28" s="163"/>
      <c r="AF28" s="160">
        <f>AF25+AF26+AF27</f>
        <v>12</v>
      </c>
      <c r="AG28" s="160"/>
      <c r="AH28" s="160"/>
      <c r="AI28" s="160"/>
      <c r="AJ28" s="160"/>
      <c r="AK28" s="160"/>
      <c r="AL28" s="160"/>
      <c r="AM28" s="161">
        <f>AM25+AM26+AM27</f>
        <v>2</v>
      </c>
      <c r="AN28" s="162"/>
      <c r="AO28" s="162"/>
      <c r="AP28" s="162"/>
      <c r="AQ28" s="162"/>
      <c r="AR28" s="163"/>
      <c r="AS28" s="58">
        <f>SUM(AS24:AS27)</f>
        <v>199</v>
      </c>
      <c r="AT28" s="58"/>
      <c r="AU28" s="55"/>
      <c r="AV28" s="55"/>
    </row>
  </sheetData>
  <mergeCells count="62">
    <mergeCell ref="C23:H23"/>
    <mergeCell ref="I23:N23"/>
    <mergeCell ref="O23:R23"/>
    <mergeCell ref="S23:Y23"/>
    <mergeCell ref="C26:H26"/>
    <mergeCell ref="I26:N26"/>
    <mergeCell ref="O26:R26"/>
    <mergeCell ref="S26:Y26"/>
    <mergeCell ref="C24:H24"/>
    <mergeCell ref="I24:N24"/>
    <mergeCell ref="O24:R24"/>
    <mergeCell ref="S24:Y24"/>
    <mergeCell ref="G9:G10"/>
    <mergeCell ref="K9:K10"/>
    <mergeCell ref="B22:N22"/>
    <mergeCell ref="C8:F8"/>
    <mergeCell ref="AK9:AK10"/>
    <mergeCell ref="H8:J8"/>
    <mergeCell ref="P9:P10"/>
    <mergeCell ref="L8:P8"/>
    <mergeCell ref="Q8:S8"/>
    <mergeCell ref="T9:T10"/>
    <mergeCell ref="U8:X8"/>
    <mergeCell ref="AL8:AO8"/>
    <mergeCell ref="AQ8:AS8"/>
    <mergeCell ref="Y8:AB8"/>
    <mergeCell ref="AC8:AF8"/>
    <mergeCell ref="AG9:AG10"/>
    <mergeCell ref="AH8:AJ8"/>
    <mergeCell ref="AT9:AT10"/>
    <mergeCell ref="Z23:AE23"/>
    <mergeCell ref="AF23:AL23"/>
    <mergeCell ref="AM23:AR23"/>
    <mergeCell ref="AP9:AP10"/>
    <mergeCell ref="AS23:AT23"/>
    <mergeCell ref="C28:H28"/>
    <mergeCell ref="I28:N28"/>
    <mergeCell ref="O28:R28"/>
    <mergeCell ref="S28:Y28"/>
    <mergeCell ref="Z28:AE28"/>
    <mergeCell ref="AF28:AL28"/>
    <mergeCell ref="AM28:AR28"/>
    <mergeCell ref="AM26:AR26"/>
    <mergeCell ref="AM25:AR25"/>
    <mergeCell ref="AF27:AL27"/>
    <mergeCell ref="AF25:AL25"/>
    <mergeCell ref="AM27:AR27"/>
    <mergeCell ref="AF26:AL26"/>
    <mergeCell ref="Z24:AE24"/>
    <mergeCell ref="AM24:AP24"/>
    <mergeCell ref="Z27:AE27"/>
    <mergeCell ref="C25:H25"/>
    <mergeCell ref="I25:N25"/>
    <mergeCell ref="AF24:AL24"/>
    <mergeCell ref="Z25:AE25"/>
    <mergeCell ref="C27:H27"/>
    <mergeCell ref="I27:N27"/>
    <mergeCell ref="O27:R27"/>
    <mergeCell ref="S27:Y27"/>
    <mergeCell ref="O25:R25"/>
    <mergeCell ref="S25:Y25"/>
    <mergeCell ref="Z26:AE26"/>
  </mergeCells>
  <printOptions horizontalCentered="1" verticalCentered="1"/>
  <pageMargins left="0" right="0" top="0.15748031496062992" bottom="0.1574803149606299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 кл</vt:lpstr>
      <vt:lpstr>график9кл</vt:lpstr>
      <vt:lpstr>'9 кл'!Область_печати</vt:lpstr>
      <vt:lpstr>график9кл!Область_печати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2021-09-16T17:05:04Z</dcterms:modified>
</cp:coreProperties>
</file>